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aniela\Desktop\"/>
    </mc:Choice>
  </mc:AlternateContent>
  <xr:revisionPtr revIDLastSave="0" documentId="13_ncr:1_{2B6082DF-86FA-431A-AF0B-06266E55D82A}" xr6:coauthVersionLast="47" xr6:coauthVersionMax="47" xr10:uidLastSave="{00000000-0000-0000-0000-000000000000}"/>
  <bookViews>
    <workbookView xWindow="-108" yWindow="-108" windowWidth="23256" windowHeight="12576" xr2:uid="{00000000-000D-0000-FFFF-FFFF00000000}"/>
  </bookViews>
  <sheets>
    <sheet name="Lis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0" i="1" l="1"/>
  <c r="D30" i="1"/>
  <c r="N33" i="1"/>
  <c r="N34" i="1" l="1"/>
  <c r="N32" i="1"/>
  <c r="N31" i="1"/>
  <c r="N30" i="1"/>
  <c r="C30" i="1"/>
  <c r="C34" i="1"/>
  <c r="C33" i="1"/>
  <c r="D33" i="1" s="1"/>
  <c r="C32" i="1"/>
  <c r="C31" i="1"/>
  <c r="D31" i="1" s="1"/>
  <c r="P31" i="1" l="1"/>
  <c r="O31" i="1"/>
  <c r="P32" i="1"/>
  <c r="O32" i="1"/>
  <c r="O33" i="1"/>
  <c r="P33" i="1"/>
  <c r="O30" i="1"/>
  <c r="O34" i="1"/>
  <c r="P34" i="1"/>
  <c r="D34" i="1"/>
  <c r="D32" i="1"/>
</calcChain>
</file>

<file path=xl/sharedStrings.xml><?xml version="1.0" encoding="utf-8"?>
<sst xmlns="http://schemas.openxmlformats.org/spreadsheetml/2006/main" count="94" uniqueCount="33">
  <si>
    <t>biliverdin</t>
  </si>
  <si>
    <t>fial.</t>
  </si>
  <si>
    <t>LR</t>
  </si>
  <si>
    <t>BR</t>
  </si>
  <si>
    <t>MBR</t>
  </si>
  <si>
    <t>AA</t>
  </si>
  <si>
    <t>Intenzita</t>
  </si>
  <si>
    <t>plocha píků</t>
  </si>
  <si>
    <t>poměr složek s MBR</t>
  </si>
  <si>
    <t>Složky</t>
  </si>
  <si>
    <t>Originál - zásobní roztok (nesvícený)</t>
  </si>
  <si>
    <t>Bilirubin: y = 0,0273x</t>
  </si>
  <si>
    <t>Lumirubin: y = 0,0085x</t>
  </si>
  <si>
    <t>originál</t>
  </si>
  <si>
    <t>Zde je graf, kde jsem ponechala koncentraci v (umol/l)</t>
  </si>
  <si>
    <t>průměr AA</t>
  </si>
  <si>
    <t xml:space="preserve">V experimentu byl použit roztok o koncentraci 245 umol/l, na který jsme svítili modrým světlem o intenzitě 1, 40, 80, 128 po dobu 1 hodiny. </t>
  </si>
  <si>
    <t>Koncentrace BR v roztoku (245 umol/l), který jsme použili v měření, se nám neshodovala s výsledkem z HPLC. Proto bude lepší uvádět koncentraci BR v procentech, kdy originální vzorek, neboli nesvícený vzorek (s intenzitou 0) má 100% hodnotu BR, a tak můžeme sledovat pokles BR.</t>
  </si>
  <si>
    <t>BR [umol/l]</t>
  </si>
  <si>
    <t>LR [umol/l]</t>
  </si>
  <si>
    <t>pozn.: AA (plocha píků)</t>
  </si>
  <si>
    <t>intenzita</t>
  </si>
  <si>
    <t>Bilirubin</t>
  </si>
  <si>
    <t>Lumirubin</t>
  </si>
  <si>
    <t>1. možnost</t>
  </si>
  <si>
    <t>2. možnost</t>
  </si>
  <si>
    <t>Výpočet koncentrace pro BR a LR z rovnic, které dodal David (ze starších kalibrací). Tyto kalibrace nejsou dělané pro rozotoky s vyšší koncentrací BR. To je další důvod proč výsledky od měření různých koncentrací tu není.</t>
  </si>
  <si>
    <t>pozn. U intenzity jsem nevěděla jednotky, tak to prosím doplň.</t>
  </si>
  <si>
    <t>Takto vypadá graf, kde je závislost koncentrace v umol/l na intenzitě (to bych nevolila, jenom ti chci ukázat, jak to vypadá).</t>
  </si>
  <si>
    <t>Jedna z možností, jak by graf mohl vypadat je, že nejvyšší hodnota koncentrace LR (je to ta při intenzitě 128)  bude rovna 100 % a z toho se vypočtou ostatní body</t>
  </si>
  <si>
    <t>Z těchto hodnot se dálo vycházelo pro tvorbu grafů. Grafy obou možností jsou dále popsány. Sama nevím jakou zvolit možnost pro finální verzi práce, tak jsem ti je tady nechala obě možnosti.</t>
  </si>
  <si>
    <t xml:space="preserve">Pro vytvoření grafu bych nevolila závislost koncentrace v umol/l na intezitě, jelikož koncentrace BR se lišila z vypočtené ještě před vlastním měření a naměřené na HPLC. Zvolila bych stejně jako u BR a to v procentech. </t>
  </si>
  <si>
    <t>Druhou možností je přepočítat koncentraci LR na celkovou (původní) koncentraci BR, neboli originální roztok nesvícený. Takhle to můžeš porovnat, s grafem s % BR (kolik zdegradovalo BR a kollik vzniklo LR + dalších produktů)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</si>
</sst>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sz val="11"/>
      <color theme="1"/>
      <name val="Calibri"/>
      <family val="2"/>
      <scheme val="minor"/>
    </font>
    <font>
      <sz val="11"/>
      <color rgb="FFFF0000"/>
      <name val="Calibri"/>
      <family val="2"/>
      <charset val="238"/>
      <scheme val="minor"/>
    </font>
    <font>
      <b/>
      <sz val="18"/>
      <color theme="1"/>
      <name val="Calibri"/>
      <family val="2"/>
      <charset val="238"/>
      <scheme val="minor"/>
    </font>
    <font>
      <sz val="12"/>
      <color theme="1"/>
      <name val="Calibri"/>
      <family val="2"/>
      <charset val="238"/>
      <scheme val="minor"/>
    </font>
  </fonts>
  <fills count="4">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cellStyleXfs>
  <cellXfs count="49">
    <xf numFmtId="0" fontId="0" fillId="0" borderId="0" xfId="0"/>
    <xf numFmtId="0" fontId="0" fillId="0" borderId="4" xfId="0" applyBorder="1"/>
    <xf numFmtId="0" fontId="0" fillId="0" borderId="6" xfId="0" applyBorder="1"/>
    <xf numFmtId="0" fontId="3" fillId="0" borderId="0" xfId="2"/>
    <xf numFmtId="0" fontId="3" fillId="0" borderId="5" xfId="2" applyBorder="1"/>
    <xf numFmtId="0" fontId="3" fillId="0" borderId="7" xfId="2" applyBorder="1"/>
    <xf numFmtId="0" fontId="3" fillId="0" borderId="8" xfId="2" applyBorder="1"/>
    <xf numFmtId="0" fontId="0" fillId="0" borderId="9" xfId="0" applyBorder="1"/>
    <xf numFmtId="0" fontId="3" fillId="0" borderId="11" xfId="2" applyBorder="1"/>
    <xf numFmtId="0" fontId="3" fillId="0" borderId="12" xfId="2" applyBorder="1"/>
    <xf numFmtId="0" fontId="0" fillId="0" borderId="3" xfId="0" applyBorder="1"/>
    <xf numFmtId="0" fontId="2" fillId="2" borderId="1" xfId="0" applyFont="1" applyFill="1" applyBorder="1"/>
    <xf numFmtId="0" fontId="3" fillId="3" borderId="5" xfId="2" applyFill="1" applyBorder="1"/>
    <xf numFmtId="0" fontId="3" fillId="3" borderId="0" xfId="2" applyFill="1"/>
    <xf numFmtId="9" fontId="0" fillId="0" borderId="0" xfId="1" applyFont="1"/>
    <xf numFmtId="0" fontId="2" fillId="3" borderId="5" xfId="2" applyFont="1" applyFill="1" applyBorder="1"/>
    <xf numFmtId="0" fontId="3" fillId="0" borderId="9" xfId="2" applyBorder="1"/>
    <xf numFmtId="0" fontId="3" fillId="0" borderId="6" xfId="2" applyBorder="1"/>
    <xf numFmtId="0" fontId="3" fillId="3" borderId="6" xfId="2" applyFill="1" applyBorder="1"/>
    <xf numFmtId="0" fontId="3" fillId="3" borderId="11" xfId="2" applyFill="1" applyBorder="1"/>
    <xf numFmtId="0" fontId="3" fillId="0" borderId="15" xfId="2" applyBorder="1"/>
    <xf numFmtId="0" fontId="3" fillId="0" borderId="14" xfId="2" applyBorder="1"/>
    <xf numFmtId="10" fontId="4" fillId="0" borderId="0" xfId="1" applyNumberFormat="1" applyFont="1"/>
    <xf numFmtId="164" fontId="4" fillId="0" borderId="0" xfId="1" applyNumberFormat="1" applyFont="1"/>
    <xf numFmtId="0" fontId="0" fillId="0" borderId="0" xfId="0" applyAlignment="1">
      <alignment vertical="top" wrapText="1"/>
    </xf>
    <xf numFmtId="10" fontId="0" fillId="0" borderId="0" xfId="1" applyNumberFormat="1" applyFont="1"/>
    <xf numFmtId="164" fontId="0" fillId="0" borderId="0" xfId="1" applyNumberFormat="1" applyFont="1"/>
    <xf numFmtId="0" fontId="0" fillId="0" borderId="0" xfId="0" applyAlignment="1">
      <alignment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2" fillId="2" borderId="15" xfId="2" applyFont="1" applyFill="1" applyBorder="1" applyAlignment="1">
      <alignment horizontal="center"/>
    </xf>
    <xf numFmtId="0" fontId="2" fillId="2" borderId="13" xfId="2" applyFont="1" applyFill="1" applyBorder="1" applyAlignment="1">
      <alignment horizontal="center"/>
    </xf>
    <xf numFmtId="0" fontId="2" fillId="2" borderId="14" xfId="2" applyFont="1" applyFill="1" applyBorder="1" applyAlignment="1">
      <alignment horizontal="center"/>
    </xf>
    <xf numFmtId="0" fontId="2" fillId="2" borderId="15" xfId="0" applyFont="1" applyFill="1" applyBorder="1" applyAlignment="1">
      <alignment horizontal="center"/>
    </xf>
    <xf numFmtId="0" fontId="0" fillId="0" borderId="10" xfId="0" applyBorder="1" applyAlignment="1">
      <alignment horizontal="center" wrapText="1"/>
    </xf>
    <xf numFmtId="0" fontId="0" fillId="0" borderId="12" xfId="0" applyBorder="1" applyAlignment="1">
      <alignment horizont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6" fillId="0" borderId="0" xfId="0" applyFont="1" applyAlignment="1">
      <alignment horizontal="center"/>
    </xf>
    <xf numFmtId="0" fontId="0" fillId="0" borderId="0" xfId="0" applyAlignment="1">
      <alignment horizontal="left" vertical="center" wrapText="1"/>
    </xf>
    <xf numFmtId="0" fontId="0" fillId="0" borderId="0" xfId="0" applyAlignment="1">
      <alignment horizontal="left" vertical="top" wrapText="1"/>
    </xf>
    <xf numFmtId="0" fontId="5" fillId="0" borderId="0" xfId="0" applyFont="1" applyAlignment="1">
      <alignment horizontal="center" vertical="center"/>
    </xf>
    <xf numFmtId="0" fontId="5" fillId="0" borderId="0" xfId="0" applyFont="1" applyAlignment="1">
      <alignment horizontal="center" vertical="center" wrapText="1"/>
    </xf>
  </cellXfs>
  <cellStyles count="3">
    <cellStyle name="Normální" xfId="0" builtinId="0"/>
    <cellStyle name="Normální 2" xfId="2" xr:uid="{00000000-0005-0000-0000-000001000000}"/>
    <cellStyle name="Procenta"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B</a:t>
            </a:r>
            <a:r>
              <a:rPr lang="cs-CZ" sz="1400" b="0" i="0" u="none" strike="noStrike" kern="1200" spc="0" baseline="0">
                <a:solidFill>
                  <a:sysClr val="windowText" lastClr="000000">
                    <a:lumMod val="65000"/>
                    <a:lumOff val="35000"/>
                  </a:sysClr>
                </a:solidFill>
              </a:rPr>
              <a:t>R</a:t>
            </a:r>
            <a:r>
              <a:rPr lang="en-GB" sz="1400" b="0" i="0" u="none" strike="noStrike" kern="1200" spc="0" baseline="0">
                <a:solidFill>
                  <a:sysClr val="windowText" lastClr="000000">
                    <a:lumMod val="65000"/>
                    <a:lumOff val="35000"/>
                  </a:sysClr>
                </a:solidFill>
              </a:rPr>
              <a:t> </a:t>
            </a:r>
            <a:r>
              <a:rPr lang="cs-CZ" sz="1400" b="0" i="0" u="none" strike="noStrike" kern="1200" spc="0" baseline="0">
                <a:solidFill>
                  <a:sysClr val="windowText" lastClr="000000">
                    <a:lumMod val="65000"/>
                    <a:lumOff val="35000"/>
                  </a:sysClr>
                </a:solidFill>
              </a:rPr>
              <a:t> (% kontroly) po hodině 460 nm</a:t>
            </a:r>
          </a:p>
        </c:rich>
      </c:tx>
      <c:layout>
        <c:manualLayout>
          <c:xMode val="edge"/>
          <c:yMode val="edge"/>
          <c:x val="0.21993044619422569"/>
          <c:y val="3.22222222222222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List1!$B$30:$B$34</c:f>
              <c:numCache>
                <c:formatCode>General</c:formatCode>
                <c:ptCount val="5"/>
                <c:pt idx="0">
                  <c:v>0</c:v>
                </c:pt>
                <c:pt idx="1">
                  <c:v>1</c:v>
                </c:pt>
                <c:pt idx="2">
                  <c:v>40</c:v>
                </c:pt>
                <c:pt idx="3">
                  <c:v>80</c:v>
                </c:pt>
                <c:pt idx="4">
                  <c:v>128</c:v>
                </c:pt>
              </c:numCache>
            </c:numRef>
          </c:xVal>
          <c:yVal>
            <c:numRef>
              <c:f>List1!$D$30:$D$34</c:f>
              <c:numCache>
                <c:formatCode>0%</c:formatCode>
                <c:ptCount val="5"/>
                <c:pt idx="0">
                  <c:v>1</c:v>
                </c:pt>
                <c:pt idx="1">
                  <c:v>0.83215582508447472</c:v>
                </c:pt>
                <c:pt idx="2">
                  <c:v>0.46011550541085278</c:v>
                </c:pt>
                <c:pt idx="3">
                  <c:v>0.29905360423170502</c:v>
                </c:pt>
                <c:pt idx="4">
                  <c:v>0.20148878754578028</c:v>
                </c:pt>
              </c:numCache>
            </c:numRef>
          </c:yVal>
          <c:smooth val="0"/>
          <c:extLst>
            <c:ext xmlns:c16="http://schemas.microsoft.com/office/drawing/2014/chart" uri="{C3380CC4-5D6E-409C-BE32-E72D297353CC}">
              <c16:uniqueId val="{00000000-BB5D-4A76-8940-081B50684703}"/>
            </c:ext>
          </c:extLst>
        </c:ser>
        <c:dLbls>
          <c:showLegendKey val="0"/>
          <c:showVal val="0"/>
          <c:showCatName val="0"/>
          <c:showSerName val="0"/>
          <c:showPercent val="0"/>
          <c:showBubbleSize val="0"/>
        </c:dLbls>
        <c:axId val="1902232112"/>
        <c:axId val="1340289408"/>
      </c:scatterChart>
      <c:valAx>
        <c:axId val="190223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Intenzita</a:t>
                </a:r>
                <a:r>
                  <a:rPr lang="cs-CZ" sz="1000" b="0" i="0" u="none" strike="noStrike" kern="1200" baseline="0">
                    <a:solidFill>
                      <a:sysClr val="windowText" lastClr="000000">
                        <a:lumMod val="65000"/>
                        <a:lumOff val="35000"/>
                      </a:sysClr>
                    </a:solidFill>
                  </a:rPr>
                  <a:t> [?]</a:t>
                </a:r>
                <a:endParaRPr lang="cs-CZ"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340289408"/>
        <c:crosses val="autoZero"/>
        <c:crossBetween val="midCat"/>
      </c:valAx>
      <c:valAx>
        <c:axId val="134028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Koncentrace </a:t>
                </a:r>
                <a:r>
                  <a:rPr lang="cs-CZ" sz="1000" b="0" i="0" u="none" strike="noStrike" kern="1200" baseline="0">
                    <a:solidFill>
                      <a:sysClr val="windowText" lastClr="000000">
                        <a:lumMod val="65000"/>
                        <a:lumOff val="35000"/>
                      </a:sysClr>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223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B</a:t>
            </a:r>
            <a:r>
              <a:rPr lang="cs-CZ" sz="1400" b="0" i="0" u="none" strike="noStrike" kern="1200" spc="0" baseline="0">
                <a:solidFill>
                  <a:sysClr val="windowText" lastClr="000000">
                    <a:lumMod val="65000"/>
                    <a:lumOff val="35000"/>
                  </a:sysClr>
                </a:solidFill>
              </a:rPr>
              <a:t>R (umol/l)</a:t>
            </a:r>
            <a:r>
              <a:rPr lang="en-GB" sz="1400" b="0" i="0" u="none" strike="noStrike" kern="1200" spc="0" baseline="0">
                <a:solidFill>
                  <a:sysClr val="windowText" lastClr="000000">
                    <a:lumMod val="65000"/>
                    <a:lumOff val="35000"/>
                  </a:sysClr>
                </a:solidFill>
              </a:rPr>
              <a:t> </a:t>
            </a:r>
            <a:r>
              <a:rPr lang="cs-CZ" sz="1400" b="0" i="0" u="none" strike="noStrike" kern="1200" spc="0" baseline="0">
                <a:solidFill>
                  <a:sysClr val="windowText" lastClr="000000">
                    <a:lumMod val="65000"/>
                    <a:lumOff val="35000"/>
                  </a:sysClr>
                </a:solidFill>
              </a:rPr>
              <a:t>po hodině 460 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List1!$B$30:$B$34</c:f>
              <c:numCache>
                <c:formatCode>General</c:formatCode>
                <c:ptCount val="5"/>
                <c:pt idx="0">
                  <c:v>0</c:v>
                </c:pt>
                <c:pt idx="1">
                  <c:v>1</c:v>
                </c:pt>
                <c:pt idx="2">
                  <c:v>40</c:v>
                </c:pt>
                <c:pt idx="3">
                  <c:v>80</c:v>
                </c:pt>
                <c:pt idx="4">
                  <c:v>128</c:v>
                </c:pt>
              </c:numCache>
            </c:numRef>
          </c:xVal>
          <c:yVal>
            <c:numRef>
              <c:f>List1!$C$30:$C$34</c:f>
              <c:numCache>
                <c:formatCode>General</c:formatCode>
                <c:ptCount val="5"/>
                <c:pt idx="0">
                  <c:v>352.42758830307793</c:v>
                </c:pt>
                <c:pt idx="1">
                  <c:v>293.27467052687939</c:v>
                </c:pt>
                <c:pt idx="2">
                  <c:v>162.15739791279864</c:v>
                </c:pt>
                <c:pt idx="3">
                  <c:v>105.39474051272295</c:v>
                </c:pt>
                <c:pt idx="4">
                  <c:v>71.010207464870589</c:v>
                </c:pt>
              </c:numCache>
            </c:numRef>
          </c:yVal>
          <c:smooth val="0"/>
          <c:extLst>
            <c:ext xmlns:c16="http://schemas.microsoft.com/office/drawing/2014/chart" uri="{C3380CC4-5D6E-409C-BE32-E72D297353CC}">
              <c16:uniqueId val="{00000000-3E22-4FD7-B3B9-5B179E33FB5B}"/>
            </c:ext>
          </c:extLst>
        </c:ser>
        <c:dLbls>
          <c:showLegendKey val="0"/>
          <c:showVal val="0"/>
          <c:showCatName val="0"/>
          <c:showSerName val="0"/>
          <c:showPercent val="0"/>
          <c:showBubbleSize val="0"/>
        </c:dLbls>
        <c:axId val="1901613648"/>
        <c:axId val="1901614608"/>
      </c:scatterChart>
      <c:valAx>
        <c:axId val="190161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Intenzita</a:t>
                </a:r>
                <a:r>
                  <a:rPr lang="cs-CZ" sz="1000" b="0" i="0" u="none" strike="noStrike" kern="1200" baseline="0">
                    <a:solidFill>
                      <a:sysClr val="windowText" lastClr="000000">
                        <a:lumMod val="65000"/>
                        <a:lumOff val="35000"/>
                      </a:sysClr>
                    </a:solidFill>
                  </a:rPr>
                  <a:t> </a:t>
                </a:r>
                <a:r>
                  <a:rPr lang="cs-CZ" sz="1100" b="0" i="0" u="none" strike="noStrike" kern="1200" baseline="0">
                    <a:solidFill>
                      <a:sysClr val="windowText" lastClr="000000">
                        <a:lumMod val="65000"/>
                        <a:lumOff val="35000"/>
                      </a:sysClr>
                    </a:solidFill>
                  </a:rPr>
                  <a:t>[?]</a:t>
                </a:r>
                <a:endParaRPr lang="cs-CZ"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4608"/>
        <c:crosses val="autoZero"/>
        <c:crossBetween val="midCat"/>
      </c:valAx>
      <c:valAx>
        <c:axId val="19016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Koncentrace umol/l</a:t>
                </a:r>
                <a:endParaRPr lang="cs-CZ"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LR</a:t>
            </a:r>
            <a:r>
              <a:rPr lang="en-GB" sz="1400" b="0" i="0" u="none" strike="noStrike" kern="1200" spc="0" baseline="0">
                <a:solidFill>
                  <a:sysClr val="windowText" lastClr="000000">
                    <a:lumMod val="65000"/>
                    <a:lumOff val="35000"/>
                  </a:sysClr>
                </a:solidFill>
              </a:rPr>
              <a:t> </a:t>
            </a:r>
            <a:r>
              <a:rPr lang="cs-CZ" sz="1400" b="0" i="0" u="none" strike="noStrike" kern="1200" spc="0" baseline="0">
                <a:solidFill>
                  <a:sysClr val="windowText" lastClr="000000">
                    <a:lumMod val="65000"/>
                    <a:lumOff val="35000"/>
                  </a:sysClr>
                </a:solidFill>
              </a:rPr>
              <a:t>po hodině 460 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List1!$B$30:$B$34</c:f>
              <c:numCache>
                <c:formatCode>General</c:formatCode>
                <c:ptCount val="5"/>
                <c:pt idx="0">
                  <c:v>0</c:v>
                </c:pt>
                <c:pt idx="1">
                  <c:v>1</c:v>
                </c:pt>
                <c:pt idx="2">
                  <c:v>40</c:v>
                </c:pt>
                <c:pt idx="3">
                  <c:v>80</c:v>
                </c:pt>
                <c:pt idx="4">
                  <c:v>128</c:v>
                </c:pt>
              </c:numCache>
            </c:numRef>
          </c:xVal>
          <c:yVal>
            <c:numRef>
              <c:f>List1!$N$30:$N$34</c:f>
              <c:numCache>
                <c:formatCode>General</c:formatCode>
                <c:ptCount val="5"/>
                <c:pt idx="0">
                  <c:v>0.18782400269433377</c:v>
                </c:pt>
                <c:pt idx="1">
                  <c:v>0.76271515319814664</c:v>
                </c:pt>
                <c:pt idx="2">
                  <c:v>8.0846401515631392</c:v>
                </c:pt>
                <c:pt idx="3">
                  <c:v>9.6712877168845814</c:v>
                </c:pt>
                <c:pt idx="4">
                  <c:v>228.06807809305494</c:v>
                </c:pt>
              </c:numCache>
            </c:numRef>
          </c:yVal>
          <c:smooth val="0"/>
          <c:extLst>
            <c:ext xmlns:c16="http://schemas.microsoft.com/office/drawing/2014/chart" uri="{C3380CC4-5D6E-409C-BE32-E72D297353CC}">
              <c16:uniqueId val="{00000000-56C3-42D4-9BC1-00599681598A}"/>
            </c:ext>
          </c:extLst>
        </c:ser>
        <c:dLbls>
          <c:showLegendKey val="0"/>
          <c:showVal val="0"/>
          <c:showCatName val="0"/>
          <c:showSerName val="0"/>
          <c:showPercent val="0"/>
          <c:showBubbleSize val="0"/>
        </c:dLbls>
        <c:axId val="1901613648"/>
        <c:axId val="1901614608"/>
      </c:scatterChart>
      <c:valAx>
        <c:axId val="190161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Intenzita</a:t>
                </a:r>
                <a:r>
                  <a:rPr lang="cs-CZ" sz="1000" b="0" i="0" u="none" strike="noStrike" kern="1200" baseline="0">
                    <a:solidFill>
                      <a:sysClr val="windowText" lastClr="000000">
                        <a:lumMod val="65000"/>
                        <a:lumOff val="35000"/>
                      </a:sysClr>
                    </a:solidFill>
                  </a:rPr>
                  <a:t> </a:t>
                </a:r>
                <a:r>
                  <a:rPr lang="cs-CZ" sz="1100" b="0" i="0" u="none" strike="noStrike" kern="1200" baseline="0">
                    <a:solidFill>
                      <a:sysClr val="windowText" lastClr="000000">
                        <a:lumMod val="65000"/>
                        <a:lumOff val="35000"/>
                      </a:sysClr>
                    </a:solidFill>
                  </a:rPr>
                  <a:t>[?]</a:t>
                </a:r>
                <a:endParaRPr lang="cs-CZ"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4608"/>
        <c:crosses val="autoZero"/>
        <c:crossBetween val="midCat"/>
      </c:valAx>
      <c:valAx>
        <c:axId val="19016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Koncentrace umol/l</a:t>
                </a:r>
                <a:endParaRPr lang="cs-CZ" sz="1000" b="0" i="0" u="none" strike="noStrike" kern="1200" baseline="0">
                  <a:solidFill>
                    <a:sysClr val="windowText" lastClr="000000">
                      <a:lumMod val="65000"/>
                      <a:lumOff val="35000"/>
                    </a:sysClr>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LR</a:t>
            </a:r>
            <a:r>
              <a:rPr lang="en-GB" sz="1400" b="0" i="0" u="none" strike="noStrike" kern="1200" spc="0" baseline="0">
                <a:solidFill>
                  <a:sysClr val="windowText" lastClr="000000">
                    <a:lumMod val="65000"/>
                    <a:lumOff val="35000"/>
                  </a:sysClr>
                </a:solidFill>
              </a:rPr>
              <a:t> </a:t>
            </a:r>
            <a:r>
              <a:rPr lang="cs-CZ" sz="1400" b="0" i="0" u="none" strike="noStrike" kern="1200" spc="0" baseline="0">
                <a:solidFill>
                  <a:sysClr val="windowText" lastClr="000000">
                    <a:lumMod val="65000"/>
                    <a:lumOff val="35000"/>
                  </a:sysClr>
                </a:solidFill>
              </a:rPr>
              <a:t>(%) po hodině 460 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List1!$B$30:$B$34</c:f>
              <c:numCache>
                <c:formatCode>General</c:formatCode>
                <c:ptCount val="5"/>
                <c:pt idx="0">
                  <c:v>0</c:v>
                </c:pt>
                <c:pt idx="1">
                  <c:v>1</c:v>
                </c:pt>
                <c:pt idx="2">
                  <c:v>40</c:v>
                </c:pt>
                <c:pt idx="3">
                  <c:v>80</c:v>
                </c:pt>
                <c:pt idx="4">
                  <c:v>128</c:v>
                </c:pt>
              </c:numCache>
            </c:numRef>
          </c:xVal>
          <c:yVal>
            <c:numRef>
              <c:f>List1!$O$30:$O$34</c:f>
              <c:numCache>
                <c:formatCode>0.00%</c:formatCode>
                <c:ptCount val="5"/>
                <c:pt idx="0">
                  <c:v>8.2354358516450944E-4</c:v>
                </c:pt>
                <c:pt idx="1">
                  <c:v>3.3442433486327197E-3</c:v>
                </c:pt>
                <c:pt idx="2">
                  <c:v>3.54483635726719E-2</c:v>
                </c:pt>
                <c:pt idx="3">
                  <c:v>4.240526687359799E-2</c:v>
                </c:pt>
                <c:pt idx="4">
                  <c:v>1</c:v>
                </c:pt>
              </c:numCache>
            </c:numRef>
          </c:yVal>
          <c:smooth val="0"/>
          <c:extLst>
            <c:ext xmlns:c16="http://schemas.microsoft.com/office/drawing/2014/chart" uri="{C3380CC4-5D6E-409C-BE32-E72D297353CC}">
              <c16:uniqueId val="{00000000-6D3E-467C-B9C4-D7CB57847D49}"/>
            </c:ext>
          </c:extLst>
        </c:ser>
        <c:dLbls>
          <c:showLegendKey val="0"/>
          <c:showVal val="0"/>
          <c:showCatName val="0"/>
          <c:showSerName val="0"/>
          <c:showPercent val="0"/>
          <c:showBubbleSize val="0"/>
        </c:dLbls>
        <c:axId val="1901613648"/>
        <c:axId val="1901614608"/>
      </c:scatterChart>
      <c:valAx>
        <c:axId val="190161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Intenzita</a:t>
                </a:r>
                <a:r>
                  <a:rPr lang="cs-CZ" sz="1000" b="0" i="0" u="none" strike="noStrike" kern="1200" baseline="0">
                    <a:solidFill>
                      <a:sysClr val="windowText" lastClr="000000">
                        <a:lumMod val="65000"/>
                        <a:lumOff val="35000"/>
                      </a:sysClr>
                    </a:solidFill>
                  </a:rPr>
                  <a:t> </a:t>
                </a:r>
                <a:r>
                  <a:rPr lang="cs-CZ" sz="1100" b="0" i="0" u="none" strike="noStrike" kern="1200" baseline="0">
                    <a:solidFill>
                      <a:sysClr val="windowText" lastClr="000000">
                        <a:lumMod val="65000"/>
                        <a:lumOff val="35000"/>
                      </a:sysClr>
                    </a:solidFill>
                  </a:rPr>
                  <a:t>[?]</a:t>
                </a:r>
                <a:endParaRPr lang="cs-CZ"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4608"/>
        <c:crosses val="autoZero"/>
        <c:crossBetween val="midCat"/>
      </c:valAx>
      <c:valAx>
        <c:axId val="19016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Koncentrace </a:t>
                </a:r>
                <a:r>
                  <a:rPr lang="cs-CZ" sz="1000" b="0" i="0" u="none" strike="noStrike" kern="1200" baseline="0">
                    <a:solidFill>
                      <a:sysClr val="windowText" lastClr="000000">
                        <a:lumMod val="65000"/>
                        <a:lumOff val="35000"/>
                      </a:sysClr>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cs-CZ"/>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LR</a:t>
            </a:r>
            <a:r>
              <a:rPr lang="en-GB" sz="1400" b="0" i="0" u="none" strike="noStrike" kern="1200" spc="0" baseline="0">
                <a:solidFill>
                  <a:sysClr val="windowText" lastClr="000000">
                    <a:lumMod val="65000"/>
                    <a:lumOff val="35000"/>
                  </a:sysClr>
                </a:solidFill>
              </a:rPr>
              <a:t> </a:t>
            </a:r>
            <a:r>
              <a:rPr lang="cs-CZ" sz="1400" b="0" i="0" u="none" strike="noStrike" kern="1200" spc="0" baseline="0">
                <a:solidFill>
                  <a:sysClr val="windowText" lastClr="000000">
                    <a:lumMod val="65000"/>
                    <a:lumOff val="35000"/>
                  </a:sysClr>
                </a:solidFill>
              </a:rPr>
              <a:t>(%) po hodině 460 nm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List1!$B$30:$B$34</c:f>
              <c:numCache>
                <c:formatCode>General</c:formatCode>
                <c:ptCount val="5"/>
                <c:pt idx="0">
                  <c:v>0</c:v>
                </c:pt>
                <c:pt idx="1">
                  <c:v>1</c:v>
                </c:pt>
                <c:pt idx="2">
                  <c:v>40</c:v>
                </c:pt>
                <c:pt idx="3">
                  <c:v>80</c:v>
                </c:pt>
                <c:pt idx="4">
                  <c:v>128</c:v>
                </c:pt>
              </c:numCache>
            </c:numRef>
          </c:xVal>
          <c:yVal>
            <c:numRef>
              <c:f>List1!$P$30:$P$34</c:f>
              <c:numCache>
                <c:formatCode>0.0000%</c:formatCode>
                <c:ptCount val="5"/>
                <c:pt idx="0">
                  <c:v>5.329435291904854E-4</c:v>
                </c:pt>
                <c:pt idx="1">
                  <c:v>2.1641755030319385E-3</c:v>
                </c:pt>
                <c:pt idx="2">
                  <c:v>2.2939861747175633E-2</c:v>
                </c:pt>
                <c:pt idx="3">
                  <c:v>2.744191441836711E-2</c:v>
                </c:pt>
                <c:pt idx="4">
                  <c:v>0.64713457647056483</c:v>
                </c:pt>
              </c:numCache>
            </c:numRef>
          </c:yVal>
          <c:smooth val="0"/>
          <c:extLst>
            <c:ext xmlns:c16="http://schemas.microsoft.com/office/drawing/2014/chart" uri="{C3380CC4-5D6E-409C-BE32-E72D297353CC}">
              <c16:uniqueId val="{00000000-3F52-4B0F-A9B4-0B9F70443B91}"/>
            </c:ext>
          </c:extLst>
        </c:ser>
        <c:dLbls>
          <c:showLegendKey val="0"/>
          <c:showVal val="0"/>
          <c:showCatName val="0"/>
          <c:showSerName val="0"/>
          <c:showPercent val="0"/>
          <c:showBubbleSize val="0"/>
        </c:dLbls>
        <c:axId val="1901613648"/>
        <c:axId val="1901614608"/>
      </c:scatterChart>
      <c:valAx>
        <c:axId val="1901613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Intenzita</a:t>
                </a:r>
                <a:r>
                  <a:rPr lang="cs-CZ" sz="1000" b="0" i="0" u="none" strike="noStrike" kern="1200" baseline="0">
                    <a:solidFill>
                      <a:sysClr val="windowText" lastClr="000000">
                        <a:lumMod val="65000"/>
                        <a:lumOff val="35000"/>
                      </a:sysClr>
                    </a:solidFill>
                  </a:rPr>
                  <a:t> </a:t>
                </a:r>
                <a:r>
                  <a:rPr lang="cs-CZ" sz="1100" b="0" i="0" u="none" strike="noStrike" kern="1200" baseline="0">
                    <a:solidFill>
                      <a:sysClr val="windowText" lastClr="000000">
                        <a:lumMod val="65000"/>
                        <a:lumOff val="35000"/>
                      </a:sysClr>
                    </a:solidFill>
                  </a:rPr>
                  <a:t>[?]</a:t>
                </a:r>
                <a:endParaRPr lang="cs-CZ"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4608"/>
        <c:crosses val="autoZero"/>
        <c:crossBetween val="midCat"/>
      </c:valAx>
      <c:valAx>
        <c:axId val="190161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Koncentrace </a:t>
                </a:r>
                <a:r>
                  <a:rPr lang="cs-CZ" sz="1000" b="0" i="0" u="none" strike="noStrike" kern="1200" baseline="0">
                    <a:solidFill>
                      <a:sysClr val="windowText" lastClr="000000">
                        <a:lumMod val="65000"/>
                        <a:lumOff val="35000"/>
                      </a:sysClr>
                    </a:solidFill>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cs-CZ"/>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19016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182880</xdr:colOff>
      <xdr:row>34</xdr:row>
      <xdr:rowOff>125730</xdr:rowOff>
    </xdr:from>
    <xdr:to>
      <xdr:col>7</xdr:col>
      <xdr:colOff>487680</xdr:colOff>
      <xdr:row>49</xdr:row>
      <xdr:rowOff>125730</xdr:rowOff>
    </xdr:to>
    <xdr:graphicFrame macro="">
      <xdr:nvGraphicFramePr>
        <xdr:cNvPr id="2" name="Graf 1">
          <a:extLst>
            <a:ext uri="{FF2B5EF4-FFF2-40B4-BE49-F238E27FC236}">
              <a16:creationId xmlns:a16="http://schemas.microsoft.com/office/drawing/2014/main" id="{51E1EDF2-9605-D8C5-9C2A-4B50BF567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342900</xdr:colOff>
      <xdr:row>55</xdr:row>
      <xdr:rowOff>102870</xdr:rowOff>
    </xdr:from>
    <xdr:to>
      <xdr:col>8</xdr:col>
      <xdr:colOff>38100</xdr:colOff>
      <xdr:row>70</xdr:row>
      <xdr:rowOff>102870</xdr:rowOff>
    </xdr:to>
    <xdr:graphicFrame macro="">
      <xdr:nvGraphicFramePr>
        <xdr:cNvPr id="3" name="Graf 2">
          <a:extLst>
            <a:ext uri="{FF2B5EF4-FFF2-40B4-BE49-F238E27FC236}">
              <a16:creationId xmlns:a16="http://schemas.microsoft.com/office/drawing/2014/main" id="{F505F2E2-DB14-1C55-0404-3987FC3EA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53340</xdr:rowOff>
    </xdr:from>
    <xdr:to>
      <xdr:col>19</xdr:col>
      <xdr:colOff>304800</xdr:colOff>
      <xdr:row>56</xdr:row>
      <xdr:rowOff>53340</xdr:rowOff>
    </xdr:to>
    <xdr:graphicFrame macro="">
      <xdr:nvGraphicFramePr>
        <xdr:cNvPr id="5" name="Graf 4">
          <a:extLst>
            <a:ext uri="{FF2B5EF4-FFF2-40B4-BE49-F238E27FC236}">
              <a16:creationId xmlns:a16="http://schemas.microsoft.com/office/drawing/2014/main" id="{E6C131A8-CE3B-4C7F-925C-96EC0F909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83820</xdr:colOff>
      <xdr:row>65</xdr:row>
      <xdr:rowOff>106680</xdr:rowOff>
    </xdr:from>
    <xdr:to>
      <xdr:col>19</xdr:col>
      <xdr:colOff>388620</xdr:colOff>
      <xdr:row>80</xdr:row>
      <xdr:rowOff>106680</xdr:rowOff>
    </xdr:to>
    <xdr:graphicFrame macro="">
      <xdr:nvGraphicFramePr>
        <xdr:cNvPr id="4" name="Graf 3">
          <a:extLst>
            <a:ext uri="{FF2B5EF4-FFF2-40B4-BE49-F238E27FC236}">
              <a16:creationId xmlns:a16="http://schemas.microsoft.com/office/drawing/2014/main" id="{D678B9C1-C6BC-47D9-9C1D-F8ECA2700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487680</xdr:colOff>
      <xdr:row>87</xdr:row>
      <xdr:rowOff>0</xdr:rowOff>
    </xdr:from>
    <xdr:to>
      <xdr:col>19</xdr:col>
      <xdr:colOff>182880</xdr:colOff>
      <xdr:row>102</xdr:row>
      <xdr:rowOff>0</xdr:rowOff>
    </xdr:to>
    <xdr:graphicFrame macro="">
      <xdr:nvGraphicFramePr>
        <xdr:cNvPr id="6" name="Graf 5">
          <a:extLst>
            <a:ext uri="{FF2B5EF4-FFF2-40B4-BE49-F238E27FC236}">
              <a16:creationId xmlns:a16="http://schemas.microsoft.com/office/drawing/2014/main" id="{DC952A0B-99EC-49B9-BE06-D8E418770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30480</xdr:colOff>
      <xdr:row>29</xdr:row>
      <xdr:rowOff>7620</xdr:rowOff>
    </xdr:from>
    <xdr:to>
      <xdr:col>17</xdr:col>
      <xdr:colOff>121920</xdr:colOff>
      <xdr:row>31</xdr:row>
      <xdr:rowOff>60960</xdr:rowOff>
    </xdr:to>
    <xdr:cxnSp macro="">
      <xdr:nvCxnSpPr>
        <xdr:cNvPr id="13" name="Spojnice: pravoúhlá 12">
          <a:extLst>
            <a:ext uri="{FF2B5EF4-FFF2-40B4-BE49-F238E27FC236}">
              <a16:creationId xmlns:a16="http://schemas.microsoft.com/office/drawing/2014/main" id="{B337ABEB-2EED-E187-508A-9AF85D305B35}"/>
            </a:ext>
          </a:extLst>
        </xdr:cNvPr>
        <xdr:cNvCxnSpPr/>
      </xdr:nvCxnSpPr>
      <xdr:spPr>
        <a:xfrm>
          <a:off x="10332720" y="5722620"/>
          <a:ext cx="701040" cy="419100"/>
        </a:xfrm>
        <a:prstGeom prst="bentConnector3">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106680</xdr:colOff>
      <xdr:row>31</xdr:row>
      <xdr:rowOff>53340</xdr:rowOff>
    </xdr:from>
    <xdr:to>
      <xdr:col>17</xdr:col>
      <xdr:colOff>114300</xdr:colOff>
      <xdr:row>33</xdr:row>
      <xdr:rowOff>160020</xdr:rowOff>
    </xdr:to>
    <xdr:cxnSp macro="">
      <xdr:nvCxnSpPr>
        <xdr:cNvPr id="15" name="Spojnice: pravoúhlá 14">
          <a:extLst>
            <a:ext uri="{FF2B5EF4-FFF2-40B4-BE49-F238E27FC236}">
              <a16:creationId xmlns:a16="http://schemas.microsoft.com/office/drawing/2014/main" id="{04D3EA7A-5B83-5F00-F27A-F31578F4D658}"/>
            </a:ext>
          </a:extLst>
        </xdr:cNvPr>
        <xdr:cNvCxnSpPr/>
      </xdr:nvCxnSpPr>
      <xdr:spPr>
        <a:xfrm flipV="1">
          <a:off x="10408920" y="6134100"/>
          <a:ext cx="617220" cy="472440"/>
        </a:xfrm>
        <a:prstGeom prst="bentConnector3">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W98"/>
  <sheetViews>
    <sheetView tabSelected="1" topLeftCell="B1" workbookViewId="0">
      <selection activeCell="V87" sqref="V87"/>
    </sheetView>
  </sheetViews>
  <sheetFormatPr defaultRowHeight="14.4" x14ac:dyDescent="0.3"/>
  <cols>
    <col min="14" max="14" width="12.5546875" customWidth="1"/>
    <col min="15" max="15" width="11.44140625" customWidth="1"/>
    <col min="16" max="16" width="10.6640625" customWidth="1"/>
  </cols>
  <sheetData>
    <row r="2" spans="2:22" x14ac:dyDescent="0.3">
      <c r="B2" t="s">
        <v>16</v>
      </c>
    </row>
    <row r="5" spans="2:22" x14ac:dyDescent="0.3">
      <c r="B5" s="11" t="s">
        <v>6</v>
      </c>
      <c r="C5" s="35">
        <v>128</v>
      </c>
      <c r="D5" s="36"/>
      <c r="E5" s="36"/>
      <c r="F5" s="36"/>
      <c r="G5" s="37"/>
      <c r="J5" s="11" t="s">
        <v>6</v>
      </c>
      <c r="K5" s="38">
        <v>40</v>
      </c>
      <c r="L5" s="30"/>
      <c r="M5" s="29"/>
      <c r="N5" s="30"/>
      <c r="O5" s="31"/>
      <c r="Q5" s="11" t="s">
        <v>6</v>
      </c>
      <c r="R5" s="28" t="s">
        <v>10</v>
      </c>
      <c r="S5" s="29"/>
      <c r="T5" s="29"/>
      <c r="U5" s="30"/>
      <c r="V5" s="31"/>
    </row>
    <row r="6" spans="2:22" x14ac:dyDescent="0.3">
      <c r="B6" s="41" t="s">
        <v>9</v>
      </c>
      <c r="C6" s="32" t="s">
        <v>7</v>
      </c>
      <c r="D6" s="33"/>
      <c r="E6" s="39" t="s">
        <v>15</v>
      </c>
      <c r="F6" s="10"/>
      <c r="G6" s="1"/>
      <c r="J6" s="43" t="s">
        <v>9</v>
      </c>
      <c r="K6" s="34" t="s">
        <v>7</v>
      </c>
      <c r="L6" s="34"/>
      <c r="M6" s="39" t="s">
        <v>15</v>
      </c>
      <c r="N6" s="10"/>
      <c r="O6" s="1"/>
      <c r="Q6" s="41" t="s">
        <v>9</v>
      </c>
      <c r="R6" s="32" t="s">
        <v>7</v>
      </c>
      <c r="S6" s="33"/>
      <c r="T6" s="39" t="s">
        <v>15</v>
      </c>
      <c r="U6" s="10"/>
      <c r="V6" s="1"/>
    </row>
    <row r="7" spans="2:22" x14ac:dyDescent="0.3">
      <c r="B7" s="42"/>
      <c r="C7" s="5" t="s">
        <v>5</v>
      </c>
      <c r="D7" s="16" t="s">
        <v>5</v>
      </c>
      <c r="E7" s="40"/>
      <c r="F7" s="6" t="s">
        <v>8</v>
      </c>
      <c r="G7" s="7"/>
      <c r="J7" s="42"/>
      <c r="K7" s="20" t="s">
        <v>5</v>
      </c>
      <c r="L7" s="21" t="s">
        <v>5</v>
      </c>
      <c r="M7" s="40"/>
      <c r="N7" s="6" t="s">
        <v>8</v>
      </c>
      <c r="O7" s="7"/>
      <c r="Q7" s="42"/>
      <c r="R7" s="5" t="s">
        <v>5</v>
      </c>
      <c r="S7" s="16" t="s">
        <v>5</v>
      </c>
      <c r="T7" s="40"/>
      <c r="U7" s="6" t="s">
        <v>8</v>
      </c>
      <c r="V7" s="7"/>
    </row>
    <row r="8" spans="2:22" x14ac:dyDescent="0.3">
      <c r="B8" s="4" t="s">
        <v>0</v>
      </c>
      <c r="C8" s="4">
        <v>4433084</v>
      </c>
      <c r="D8" s="17">
        <v>4325054</v>
      </c>
      <c r="E8" s="8">
        <v>4379069</v>
      </c>
      <c r="F8" s="3">
        <v>0.66784509959031646</v>
      </c>
      <c r="G8" s="2"/>
      <c r="J8" s="4" t="s">
        <v>0</v>
      </c>
      <c r="K8" s="4">
        <v>4834624</v>
      </c>
      <c r="L8" s="17">
        <v>5626221</v>
      </c>
      <c r="M8" s="8">
        <v>5230422.5</v>
      </c>
      <c r="N8" s="3">
        <v>0.71865214007418554</v>
      </c>
      <c r="O8" s="2"/>
      <c r="Q8" s="4" t="s">
        <v>0</v>
      </c>
      <c r="R8" s="4">
        <v>1764319</v>
      </c>
      <c r="S8" s="17">
        <v>2718330</v>
      </c>
      <c r="T8" s="8">
        <v>2241324.5</v>
      </c>
      <c r="U8" s="3">
        <v>0.35504128400837909</v>
      </c>
      <c r="V8" s="2"/>
    </row>
    <row r="9" spans="2:22" x14ac:dyDescent="0.3">
      <c r="B9" s="4" t="s">
        <v>1</v>
      </c>
      <c r="C9" s="4">
        <v>7327149</v>
      </c>
      <c r="D9" s="17">
        <v>7079888</v>
      </c>
      <c r="E9" s="8">
        <v>7203518.5</v>
      </c>
      <c r="F9" s="3">
        <v>1.0985975626401838</v>
      </c>
      <c r="G9" s="2"/>
      <c r="J9" s="4" t="s">
        <v>1</v>
      </c>
      <c r="K9" s="4">
        <v>8195009</v>
      </c>
      <c r="L9" s="17">
        <v>9044141</v>
      </c>
      <c r="M9" s="8">
        <v>8619575</v>
      </c>
      <c r="N9" s="3">
        <v>1.1843165672142064</v>
      </c>
      <c r="O9" s="2"/>
      <c r="Q9" s="4" t="s">
        <v>1</v>
      </c>
      <c r="R9" s="4">
        <v>2804953</v>
      </c>
      <c r="S9" s="17">
        <v>4594004</v>
      </c>
      <c r="T9" s="8">
        <v>3699478.5</v>
      </c>
      <c r="U9" s="3">
        <v>0.58602295062646759</v>
      </c>
      <c r="V9" s="2"/>
    </row>
    <row r="10" spans="2:22" x14ac:dyDescent="0.3">
      <c r="B10" s="15" t="s">
        <v>2</v>
      </c>
      <c r="C10" s="12">
        <v>605809</v>
      </c>
      <c r="D10" s="18">
        <v>598997</v>
      </c>
      <c r="E10" s="19">
        <v>602403</v>
      </c>
      <c r="F10" s="13">
        <v>9.1871557979220114E-2</v>
      </c>
      <c r="G10" s="2"/>
      <c r="J10" s="15" t="s">
        <v>2</v>
      </c>
      <c r="K10" s="12">
        <v>513281</v>
      </c>
      <c r="L10" s="18">
        <v>487013</v>
      </c>
      <c r="M10" s="19">
        <v>500147</v>
      </c>
      <c r="N10" s="13">
        <v>6.8719441288286692E-2</v>
      </c>
      <c r="O10" s="2"/>
      <c r="Q10" s="15" t="s">
        <v>2</v>
      </c>
      <c r="R10" s="12">
        <v>9381</v>
      </c>
      <c r="S10" s="18">
        <v>10776</v>
      </c>
      <c r="T10" s="19">
        <v>10078.5</v>
      </c>
      <c r="U10" s="13">
        <v>1.5965040229018372E-3</v>
      </c>
      <c r="V10" s="2"/>
    </row>
    <row r="11" spans="2:22" x14ac:dyDescent="0.3">
      <c r="B11" s="15" t="s">
        <v>3</v>
      </c>
      <c r="C11" s="12">
        <v>12669141</v>
      </c>
      <c r="D11" s="18">
        <v>12753430</v>
      </c>
      <c r="E11" s="19">
        <v>12711285.5</v>
      </c>
      <c r="F11" s="13">
        <v>1.938578663790967</v>
      </c>
      <c r="G11" s="2"/>
      <c r="J11" s="15" t="s">
        <v>3</v>
      </c>
      <c r="K11" s="12">
        <v>33005193</v>
      </c>
      <c r="L11" s="18">
        <v>31433609</v>
      </c>
      <c r="M11" s="19">
        <v>32219401</v>
      </c>
      <c r="N11" s="13">
        <v>4.4268969630194031</v>
      </c>
      <c r="O11" s="2"/>
      <c r="Q11" s="15" t="s">
        <v>3</v>
      </c>
      <c r="R11" s="12">
        <v>60856295</v>
      </c>
      <c r="S11" s="18">
        <v>60619129</v>
      </c>
      <c r="T11" s="19">
        <v>60737712</v>
      </c>
      <c r="U11" s="13">
        <v>9.6212731606740274</v>
      </c>
      <c r="V11" s="2"/>
    </row>
    <row r="12" spans="2:22" x14ac:dyDescent="0.3">
      <c r="B12" s="5" t="s">
        <v>4</v>
      </c>
      <c r="C12" s="5">
        <v>6681871</v>
      </c>
      <c r="D12" s="16">
        <v>6432155</v>
      </c>
      <c r="E12" s="9">
        <v>6557013</v>
      </c>
      <c r="F12" s="6">
        <v>1</v>
      </c>
      <c r="G12" s="7"/>
      <c r="J12" s="5" t="s">
        <v>4</v>
      </c>
      <c r="K12" s="5">
        <v>7482435</v>
      </c>
      <c r="L12" s="16">
        <v>7073766</v>
      </c>
      <c r="M12" s="9">
        <v>7278100.5</v>
      </c>
      <c r="N12" s="6">
        <v>1</v>
      </c>
      <c r="O12" s="7"/>
      <c r="Q12" s="5" t="s">
        <v>4</v>
      </c>
      <c r="R12" s="5">
        <v>6112909</v>
      </c>
      <c r="S12" s="16">
        <v>6512803</v>
      </c>
      <c r="T12" s="9">
        <v>6312856</v>
      </c>
      <c r="U12" s="6">
        <v>1</v>
      </c>
      <c r="V12" s="7"/>
    </row>
    <row r="14" spans="2:22" x14ac:dyDescent="0.3">
      <c r="B14" s="11" t="s">
        <v>6</v>
      </c>
      <c r="C14" s="28">
        <v>80</v>
      </c>
      <c r="D14" s="29"/>
      <c r="E14" s="29"/>
      <c r="F14" s="30"/>
      <c r="G14" s="31"/>
      <c r="J14" s="11" t="s">
        <v>6</v>
      </c>
      <c r="K14" s="28">
        <v>1</v>
      </c>
      <c r="L14" s="29"/>
      <c r="M14" s="29"/>
      <c r="N14" s="30"/>
      <c r="O14" s="31"/>
    </row>
    <row r="15" spans="2:22" x14ac:dyDescent="0.3">
      <c r="B15" s="41" t="s">
        <v>9</v>
      </c>
      <c r="C15" s="32" t="s">
        <v>7</v>
      </c>
      <c r="D15" s="33"/>
      <c r="E15" s="39" t="s">
        <v>15</v>
      </c>
      <c r="F15" s="10"/>
      <c r="G15" s="1"/>
      <c r="J15" s="41" t="s">
        <v>9</v>
      </c>
      <c r="K15" s="32" t="s">
        <v>7</v>
      </c>
      <c r="L15" s="33"/>
      <c r="M15" s="39" t="s">
        <v>15</v>
      </c>
      <c r="N15" s="10"/>
      <c r="O15" s="1"/>
      <c r="Q15" t="s">
        <v>20</v>
      </c>
    </row>
    <row r="16" spans="2:22" x14ac:dyDescent="0.3">
      <c r="B16" s="42"/>
      <c r="C16" s="5" t="s">
        <v>5</v>
      </c>
      <c r="D16" s="16" t="s">
        <v>5</v>
      </c>
      <c r="E16" s="40"/>
      <c r="F16" s="6" t="s">
        <v>8</v>
      </c>
      <c r="G16" s="7"/>
      <c r="J16" s="42"/>
      <c r="K16" s="5" t="s">
        <v>5</v>
      </c>
      <c r="L16" s="16" t="s">
        <v>5</v>
      </c>
      <c r="M16" s="40"/>
      <c r="N16" s="6" t="s">
        <v>8</v>
      </c>
      <c r="O16" s="7"/>
    </row>
    <row r="17" spans="1:23" x14ac:dyDescent="0.3">
      <c r="B17" s="4" t="s">
        <v>0</v>
      </c>
      <c r="C17" s="4">
        <v>5783843</v>
      </c>
      <c r="D17" s="17">
        <v>5291799</v>
      </c>
      <c r="E17" s="8">
        <v>5537821</v>
      </c>
      <c r="F17" s="3">
        <v>0.76821354751897009</v>
      </c>
      <c r="G17" s="2"/>
      <c r="J17" s="4" t="s">
        <v>0</v>
      </c>
      <c r="K17" s="4">
        <v>3944531</v>
      </c>
      <c r="L17" s="17">
        <v>3906683</v>
      </c>
      <c r="M17" s="8">
        <v>3925607</v>
      </c>
      <c r="N17" s="3">
        <v>0.57789730755480584</v>
      </c>
      <c r="O17" s="2"/>
    </row>
    <row r="18" spans="1:23" x14ac:dyDescent="0.3">
      <c r="B18" s="4" t="s">
        <v>1</v>
      </c>
      <c r="C18" s="4">
        <v>9777016</v>
      </c>
      <c r="D18" s="17">
        <v>8894593</v>
      </c>
      <c r="E18" s="8">
        <v>9335804.5</v>
      </c>
      <c r="F18" s="3">
        <v>1.2950746320418383</v>
      </c>
      <c r="G18" s="2"/>
      <c r="J18" s="4" t="s">
        <v>1</v>
      </c>
      <c r="K18" s="4">
        <v>6154692</v>
      </c>
      <c r="L18" s="17">
        <v>6386136</v>
      </c>
      <c r="M18" s="8">
        <v>6270414</v>
      </c>
      <c r="N18" s="3">
        <v>0.92308154327571768</v>
      </c>
      <c r="O18" s="2"/>
    </row>
    <row r="19" spans="1:23" x14ac:dyDescent="0.3">
      <c r="B19" s="15" t="s">
        <v>2</v>
      </c>
      <c r="C19" s="12">
        <v>594726</v>
      </c>
      <c r="D19" s="18">
        <v>590470</v>
      </c>
      <c r="E19" s="19">
        <v>592598</v>
      </c>
      <c r="F19" s="13">
        <v>8.2205945593518945E-2</v>
      </c>
      <c r="G19" s="2"/>
      <c r="J19" s="15" t="s">
        <v>2</v>
      </c>
      <c r="K19" s="12">
        <v>50088</v>
      </c>
      <c r="L19" s="18">
        <v>37990</v>
      </c>
      <c r="M19" s="19">
        <v>44039</v>
      </c>
      <c r="N19" s="13">
        <v>6.4830788021842467E-3</v>
      </c>
      <c r="O19" s="2"/>
    </row>
    <row r="20" spans="1:23" x14ac:dyDescent="0.3">
      <c r="B20" s="15" t="s">
        <v>3</v>
      </c>
      <c r="C20" s="12">
        <v>21767151</v>
      </c>
      <c r="D20" s="18">
        <v>19715694</v>
      </c>
      <c r="E20" s="19">
        <v>20741422.5</v>
      </c>
      <c r="F20" s="13">
        <v>2.8772764159973367</v>
      </c>
      <c r="G20" s="2"/>
      <c r="J20" s="15" t="s">
        <v>3</v>
      </c>
      <c r="K20" s="12">
        <v>53733143</v>
      </c>
      <c r="L20" s="18">
        <v>55040418</v>
      </c>
      <c r="M20" s="19">
        <v>54386780.5</v>
      </c>
      <c r="N20" s="13">
        <v>8.0063985053838085</v>
      </c>
      <c r="O20" s="2"/>
    </row>
    <row r="21" spans="1:23" x14ac:dyDescent="0.3">
      <c r="B21" s="5" t="s">
        <v>4</v>
      </c>
      <c r="C21" s="5">
        <v>7524795</v>
      </c>
      <c r="D21" s="16">
        <v>6892605</v>
      </c>
      <c r="E21" s="9">
        <v>7208700</v>
      </c>
      <c r="F21" s="6">
        <v>1</v>
      </c>
      <c r="G21" s="7"/>
      <c r="J21" s="5" t="s">
        <v>4</v>
      </c>
      <c r="K21" s="5">
        <v>6845814</v>
      </c>
      <c r="L21" s="16">
        <v>6740015</v>
      </c>
      <c r="M21" s="9">
        <v>6792914.5</v>
      </c>
      <c r="N21" s="6">
        <v>1</v>
      </c>
      <c r="O21" s="7"/>
    </row>
    <row r="23" spans="1:23" ht="14.4" customHeight="1" x14ac:dyDescent="0.3">
      <c r="B23" s="46" t="s">
        <v>26</v>
      </c>
      <c r="C23" s="46"/>
      <c r="D23" s="46"/>
      <c r="E23" s="46"/>
      <c r="F23" s="46"/>
      <c r="G23" s="46"/>
      <c r="H23" s="46"/>
      <c r="I23" s="46"/>
      <c r="J23" s="46"/>
      <c r="K23" s="27"/>
    </row>
    <row r="24" spans="1:23" x14ac:dyDescent="0.3">
      <c r="B24" s="46"/>
      <c r="C24" s="46"/>
      <c r="D24" s="46"/>
      <c r="E24" s="46"/>
      <c r="F24" s="46"/>
      <c r="G24" s="46"/>
      <c r="H24" s="46"/>
      <c r="I24" s="46"/>
      <c r="J24" s="46"/>
      <c r="K24" s="27"/>
    </row>
    <row r="25" spans="1:23" x14ac:dyDescent="0.3">
      <c r="B25" s="46"/>
      <c r="C25" s="46"/>
      <c r="D25" s="46"/>
      <c r="E25" s="46"/>
      <c r="F25" s="46"/>
      <c r="G25" s="46"/>
      <c r="H25" s="46"/>
      <c r="I25" s="46"/>
      <c r="J25" s="46"/>
      <c r="K25" s="27"/>
    </row>
    <row r="26" spans="1:23" ht="46.8" customHeight="1" x14ac:dyDescent="0.3">
      <c r="B26" s="47" t="s">
        <v>22</v>
      </c>
      <c r="C26" s="47"/>
      <c r="M26" s="48" t="s">
        <v>23</v>
      </c>
      <c r="N26" s="48"/>
    </row>
    <row r="27" spans="1:23" x14ac:dyDescent="0.3">
      <c r="B27" t="s">
        <v>3</v>
      </c>
      <c r="C27" t="s">
        <v>11</v>
      </c>
      <c r="M27" t="s">
        <v>2</v>
      </c>
      <c r="N27" t="s">
        <v>12</v>
      </c>
    </row>
    <row r="29" spans="1:23" x14ac:dyDescent="0.3">
      <c r="B29" t="s">
        <v>21</v>
      </c>
      <c r="C29" t="s">
        <v>18</v>
      </c>
      <c r="M29" t="s">
        <v>21</v>
      </c>
      <c r="N29" t="s">
        <v>19</v>
      </c>
      <c r="O29" t="s">
        <v>24</v>
      </c>
      <c r="P29" t="s">
        <v>25</v>
      </c>
    </row>
    <row r="30" spans="1:23" x14ac:dyDescent="0.3">
      <c r="A30" t="s">
        <v>13</v>
      </c>
      <c r="B30">
        <v>0</v>
      </c>
      <c r="C30">
        <f>U11/0.0273</f>
        <v>352.42758830307793</v>
      </c>
      <c r="D30" s="14">
        <f>C30/$C$30</f>
        <v>1</v>
      </c>
      <c r="L30" t="s">
        <v>13</v>
      </c>
      <c r="M30">
        <v>0</v>
      </c>
      <c r="N30">
        <f>U10/0.0085</f>
        <v>0.18782400269433377</v>
      </c>
      <c r="O30" s="22">
        <f>N30/$N$34</f>
        <v>8.2354358516450944E-4</v>
      </c>
      <c r="P30" s="23">
        <f>N30/$C$30</f>
        <v>5.329435291904854E-4</v>
      </c>
      <c r="Q30" s="14"/>
      <c r="S30" s="46" t="s">
        <v>30</v>
      </c>
      <c r="T30" s="46"/>
      <c r="U30" s="46"/>
      <c r="V30" s="46"/>
      <c r="W30" s="46"/>
    </row>
    <row r="31" spans="1:23" x14ac:dyDescent="0.3">
      <c r="B31">
        <v>1</v>
      </c>
      <c r="C31">
        <f>N20/0.0273</f>
        <v>293.27467052687939</v>
      </c>
      <c r="D31" s="14">
        <f t="shared" ref="D31:D34" si="0">C31/$C$30</f>
        <v>0.83215582508447472</v>
      </c>
      <c r="M31">
        <v>1</v>
      </c>
      <c r="N31">
        <f>N19/0.0085</f>
        <v>0.76271515319814664</v>
      </c>
      <c r="O31" s="22">
        <f>N31/$N$34</f>
        <v>3.3442433486327197E-3</v>
      </c>
      <c r="P31" s="23">
        <f>N31/$C$30</f>
        <v>2.1641755030319385E-3</v>
      </c>
      <c r="S31" s="46"/>
      <c r="T31" s="46"/>
      <c r="U31" s="46"/>
      <c r="V31" s="46"/>
      <c r="W31" s="46"/>
    </row>
    <row r="32" spans="1:23" x14ac:dyDescent="0.3">
      <c r="B32">
        <v>40</v>
      </c>
      <c r="C32">
        <f>N11/0.0273</f>
        <v>162.15739791279864</v>
      </c>
      <c r="D32" s="14">
        <f t="shared" si="0"/>
        <v>0.46011550541085278</v>
      </c>
      <c r="M32">
        <v>40</v>
      </c>
      <c r="N32">
        <f>N10/0.0085</f>
        <v>8.0846401515631392</v>
      </c>
      <c r="O32" s="22">
        <f>N32/$N$34</f>
        <v>3.54483635726719E-2</v>
      </c>
      <c r="P32" s="23">
        <f>N32/$C$30</f>
        <v>2.2939861747175633E-2</v>
      </c>
      <c r="S32" s="46"/>
      <c r="T32" s="46"/>
      <c r="U32" s="46"/>
      <c r="V32" s="46"/>
      <c r="W32" s="46"/>
    </row>
    <row r="33" spans="2:23" x14ac:dyDescent="0.3">
      <c r="B33">
        <v>80</v>
      </c>
      <c r="C33">
        <f>F20/0.0273</f>
        <v>105.39474051272295</v>
      </c>
      <c r="D33" s="14">
        <f t="shared" si="0"/>
        <v>0.29905360423170502</v>
      </c>
      <c r="M33">
        <v>80</v>
      </c>
      <c r="N33">
        <f>F19/0.0085</f>
        <v>9.6712877168845814</v>
      </c>
      <c r="O33" s="22">
        <f>N33/$N$34</f>
        <v>4.240526687359799E-2</v>
      </c>
      <c r="P33" s="23">
        <f>N33/$C$30</f>
        <v>2.744191441836711E-2</v>
      </c>
      <c r="S33" s="46"/>
      <c r="T33" s="46"/>
      <c r="U33" s="46"/>
      <c r="V33" s="46"/>
      <c r="W33" s="46"/>
    </row>
    <row r="34" spans="2:23" x14ac:dyDescent="0.3">
      <c r="B34">
        <v>128</v>
      </c>
      <c r="C34">
        <f>F11/0.0273</f>
        <v>71.010207464870589</v>
      </c>
      <c r="D34" s="14">
        <f t="shared" si="0"/>
        <v>0.20148878754578028</v>
      </c>
      <c r="M34">
        <v>128</v>
      </c>
      <c r="N34">
        <f>F11/0.0085</f>
        <v>228.06807809305494</v>
      </c>
      <c r="O34" s="22">
        <f>N34/$N$34</f>
        <v>1</v>
      </c>
      <c r="P34" s="23">
        <f>N34/$C$30</f>
        <v>0.64713457647056483</v>
      </c>
    </row>
    <row r="36" spans="2:23" x14ac:dyDescent="0.3">
      <c r="M36" s="46" t="s">
        <v>31</v>
      </c>
      <c r="N36" s="46"/>
      <c r="O36" s="46"/>
      <c r="P36" s="46"/>
      <c r="Q36" s="46"/>
      <c r="R36" s="46"/>
      <c r="S36" s="46"/>
      <c r="T36" s="46"/>
      <c r="U36" s="46"/>
      <c r="V36" s="46"/>
    </row>
    <row r="37" spans="2:23" x14ac:dyDescent="0.3">
      <c r="M37" s="46"/>
      <c r="N37" s="46"/>
      <c r="O37" s="46"/>
      <c r="P37" s="46"/>
      <c r="Q37" s="46"/>
      <c r="R37" s="46"/>
      <c r="S37" s="46"/>
      <c r="T37" s="46"/>
      <c r="U37" s="46"/>
      <c r="V37" s="46"/>
    </row>
    <row r="38" spans="2:23" x14ac:dyDescent="0.3">
      <c r="I38" s="46" t="s">
        <v>27</v>
      </c>
      <c r="J38" s="46"/>
      <c r="K38" s="46"/>
      <c r="M38" s="46"/>
      <c r="N38" s="46"/>
      <c r="O38" s="46"/>
      <c r="P38" s="46"/>
      <c r="Q38" s="46"/>
      <c r="R38" s="46"/>
      <c r="S38" s="46"/>
      <c r="T38" s="46"/>
      <c r="U38" s="46"/>
      <c r="V38" s="46"/>
    </row>
    <row r="39" spans="2:23" x14ac:dyDescent="0.3">
      <c r="I39" s="46"/>
      <c r="J39" s="46"/>
      <c r="K39" s="46"/>
    </row>
    <row r="40" spans="2:23" x14ac:dyDescent="0.3">
      <c r="I40" s="46"/>
      <c r="J40" s="46"/>
      <c r="K40" s="46"/>
      <c r="M40" s="46" t="s">
        <v>28</v>
      </c>
      <c r="N40" s="46"/>
      <c r="O40" s="46"/>
      <c r="P40" s="46"/>
      <c r="Q40" s="46"/>
      <c r="R40" s="46"/>
      <c r="S40" s="46"/>
      <c r="T40" s="46"/>
      <c r="U40" s="46"/>
      <c r="V40" s="46"/>
    </row>
    <row r="41" spans="2:23" x14ac:dyDescent="0.3">
      <c r="M41" s="46"/>
      <c r="N41" s="46"/>
      <c r="O41" s="46"/>
      <c r="P41" s="46"/>
      <c r="Q41" s="46"/>
      <c r="R41" s="46"/>
      <c r="S41" s="46"/>
      <c r="T41" s="46"/>
      <c r="U41" s="46"/>
      <c r="V41" s="46"/>
    </row>
    <row r="44" spans="2:23" x14ac:dyDescent="0.3">
      <c r="U44" t="s">
        <v>21</v>
      </c>
      <c r="V44" t="s">
        <v>19</v>
      </c>
    </row>
    <row r="45" spans="2:23" x14ac:dyDescent="0.3">
      <c r="U45">
        <v>0</v>
      </c>
      <c r="V45">
        <v>0.18782400269433377</v>
      </c>
    </row>
    <row r="46" spans="2:23" x14ac:dyDescent="0.3">
      <c r="U46">
        <v>1</v>
      </c>
      <c r="V46">
        <v>0.76271515319814664</v>
      </c>
    </row>
    <row r="47" spans="2:23" x14ac:dyDescent="0.3">
      <c r="U47">
        <v>40</v>
      </c>
      <c r="V47">
        <v>8.0846401515631392</v>
      </c>
    </row>
    <row r="48" spans="2:23" x14ac:dyDescent="0.3">
      <c r="U48">
        <v>80</v>
      </c>
      <c r="V48">
        <v>9.6712877168845814</v>
      </c>
    </row>
    <row r="49" spans="2:22" x14ac:dyDescent="0.3">
      <c r="U49">
        <v>128</v>
      </c>
      <c r="V49">
        <v>228.06807809305494</v>
      </c>
    </row>
    <row r="52" spans="2:22" x14ac:dyDescent="0.3">
      <c r="B52" s="45" t="s">
        <v>17</v>
      </c>
      <c r="C52" s="45"/>
      <c r="D52" s="45"/>
      <c r="E52" s="45"/>
      <c r="F52" s="45"/>
      <c r="G52" s="45"/>
      <c r="H52" s="45"/>
      <c r="I52" s="45"/>
      <c r="J52" s="45"/>
    </row>
    <row r="53" spans="2:22" x14ac:dyDescent="0.3">
      <c r="B53" s="45"/>
      <c r="C53" s="45"/>
      <c r="D53" s="45"/>
      <c r="E53" s="45"/>
      <c r="F53" s="45"/>
      <c r="G53" s="45"/>
      <c r="H53" s="45"/>
      <c r="I53" s="45"/>
      <c r="J53" s="45"/>
    </row>
    <row r="54" spans="2:22" x14ac:dyDescent="0.3">
      <c r="B54" s="45"/>
      <c r="C54" s="45"/>
      <c r="D54" s="45"/>
      <c r="E54" s="45"/>
      <c r="F54" s="45"/>
      <c r="G54" s="45"/>
      <c r="H54" s="45"/>
      <c r="I54" s="45"/>
      <c r="J54" s="45"/>
    </row>
    <row r="55" spans="2:22" x14ac:dyDescent="0.3">
      <c r="B55" s="45"/>
      <c r="C55" s="45"/>
      <c r="D55" s="45"/>
      <c r="E55" s="45"/>
      <c r="F55" s="45"/>
      <c r="G55" s="45"/>
      <c r="H55" s="45"/>
      <c r="I55" s="45"/>
      <c r="J55" s="45"/>
    </row>
    <row r="57" spans="2:22" x14ac:dyDescent="0.3">
      <c r="O57" s="24"/>
      <c r="P57" s="24"/>
      <c r="Q57" s="24"/>
      <c r="R57" s="24"/>
      <c r="S57" s="24"/>
      <c r="T57" s="24"/>
      <c r="U57" s="24"/>
      <c r="V57" s="24"/>
    </row>
    <row r="58" spans="2:22" x14ac:dyDescent="0.3">
      <c r="O58" s="24"/>
      <c r="P58" s="24"/>
      <c r="Q58" s="24"/>
      <c r="R58" s="24"/>
      <c r="S58" s="24"/>
      <c r="T58" s="24"/>
      <c r="U58" s="24"/>
      <c r="V58" s="24"/>
    </row>
    <row r="59" spans="2:22" x14ac:dyDescent="0.3">
      <c r="U59" s="24"/>
      <c r="V59" s="24"/>
    </row>
    <row r="60" spans="2:22" ht="15.6" x14ac:dyDescent="0.3">
      <c r="M60" s="44" t="s">
        <v>24</v>
      </c>
      <c r="N60" s="44"/>
      <c r="U60" s="24"/>
      <c r="V60" s="24"/>
    </row>
    <row r="62" spans="2:22" x14ac:dyDescent="0.3">
      <c r="M62" s="46" t="s">
        <v>29</v>
      </c>
      <c r="N62" s="46"/>
      <c r="O62" s="46"/>
      <c r="P62" s="46"/>
      <c r="Q62" s="46"/>
      <c r="R62" s="46"/>
      <c r="S62" s="46"/>
      <c r="T62" s="46"/>
    </row>
    <row r="63" spans="2:22" x14ac:dyDescent="0.3">
      <c r="M63" s="46"/>
      <c r="N63" s="46"/>
      <c r="O63" s="46"/>
      <c r="P63" s="46"/>
      <c r="Q63" s="46"/>
      <c r="R63" s="46"/>
      <c r="S63" s="46"/>
      <c r="T63" s="46"/>
    </row>
    <row r="64" spans="2:22" x14ac:dyDescent="0.3">
      <c r="M64" s="46"/>
      <c r="N64" s="46"/>
      <c r="O64" s="46"/>
      <c r="P64" s="46"/>
      <c r="Q64" s="46"/>
      <c r="R64" s="46"/>
      <c r="S64" s="46"/>
      <c r="T64" s="46"/>
    </row>
    <row r="69" spans="2:22" x14ac:dyDescent="0.3">
      <c r="U69" t="s">
        <v>21</v>
      </c>
      <c r="V69" t="s">
        <v>24</v>
      </c>
    </row>
    <row r="70" spans="2:22" x14ac:dyDescent="0.3">
      <c r="U70">
        <v>0</v>
      </c>
      <c r="V70" s="25">
        <v>8.2354358516450944E-4</v>
      </c>
    </row>
    <row r="71" spans="2:22" x14ac:dyDescent="0.3">
      <c r="U71">
        <v>1</v>
      </c>
      <c r="V71" s="25">
        <v>3.3442433486327197E-3</v>
      </c>
    </row>
    <row r="72" spans="2:22" x14ac:dyDescent="0.3">
      <c r="U72">
        <v>40</v>
      </c>
      <c r="V72" s="25">
        <v>3.54483635726719E-2</v>
      </c>
    </row>
    <row r="73" spans="2:22" x14ac:dyDescent="0.3">
      <c r="B73" t="s">
        <v>14</v>
      </c>
      <c r="U73">
        <v>80</v>
      </c>
      <c r="V73" s="25">
        <v>4.240526687359799E-2</v>
      </c>
    </row>
    <row r="74" spans="2:22" x14ac:dyDescent="0.3">
      <c r="U74">
        <v>128</v>
      </c>
      <c r="V74" s="25">
        <v>1</v>
      </c>
    </row>
    <row r="83" spans="13:22" ht="15.6" x14ac:dyDescent="0.3">
      <c r="M83" s="44" t="s">
        <v>25</v>
      </c>
      <c r="N83" s="44"/>
    </row>
    <row r="84" spans="13:22" x14ac:dyDescent="0.3">
      <c r="M84" s="45" t="s">
        <v>32</v>
      </c>
      <c r="N84" s="45"/>
      <c r="O84" s="45"/>
      <c r="P84" s="45"/>
      <c r="Q84" s="45"/>
      <c r="R84" s="45"/>
      <c r="S84" s="45"/>
    </row>
    <row r="85" spans="13:22" x14ac:dyDescent="0.3">
      <c r="M85" s="45"/>
      <c r="N85" s="45"/>
      <c r="O85" s="45"/>
      <c r="P85" s="45"/>
      <c r="Q85" s="45"/>
      <c r="R85" s="45"/>
      <c r="S85" s="45"/>
    </row>
    <row r="86" spans="13:22" x14ac:dyDescent="0.3">
      <c r="M86" s="45"/>
      <c r="N86" s="45"/>
      <c r="O86" s="45"/>
      <c r="P86" s="45"/>
      <c r="Q86" s="45"/>
      <c r="R86" s="45"/>
      <c r="S86" s="45"/>
    </row>
    <row r="93" spans="13:22" x14ac:dyDescent="0.3">
      <c r="U93" t="s">
        <v>21</v>
      </c>
      <c r="V93" t="s">
        <v>25</v>
      </c>
    </row>
    <row r="94" spans="13:22" x14ac:dyDescent="0.3">
      <c r="U94">
        <v>0</v>
      </c>
      <c r="V94" s="26">
        <v>5.329435291904854E-4</v>
      </c>
    </row>
    <row r="95" spans="13:22" x14ac:dyDescent="0.3">
      <c r="U95">
        <v>1</v>
      </c>
      <c r="V95" s="26">
        <v>2.1641755030319385E-3</v>
      </c>
    </row>
    <row r="96" spans="13:22" x14ac:dyDescent="0.3">
      <c r="U96">
        <v>40</v>
      </c>
      <c r="V96" s="26">
        <v>2.2939861747175633E-2</v>
      </c>
    </row>
    <row r="97" spans="21:22" x14ac:dyDescent="0.3">
      <c r="U97">
        <v>80</v>
      </c>
      <c r="V97" s="26">
        <v>2.744191441836711E-2</v>
      </c>
    </row>
    <row r="98" spans="21:22" x14ac:dyDescent="0.3">
      <c r="U98">
        <v>128</v>
      </c>
      <c r="V98" s="26">
        <v>0.64713457647056483</v>
      </c>
    </row>
  </sheetData>
  <mergeCells count="32">
    <mergeCell ref="M60:N60"/>
    <mergeCell ref="M83:N83"/>
    <mergeCell ref="M84:S86"/>
    <mergeCell ref="B23:J25"/>
    <mergeCell ref="S30:W33"/>
    <mergeCell ref="I38:K40"/>
    <mergeCell ref="M36:V38"/>
    <mergeCell ref="M40:V41"/>
    <mergeCell ref="M62:T64"/>
    <mergeCell ref="B52:J55"/>
    <mergeCell ref="B26:C26"/>
    <mergeCell ref="M26:N26"/>
    <mergeCell ref="B15:B16"/>
    <mergeCell ref="B6:B7"/>
    <mergeCell ref="J15:J16"/>
    <mergeCell ref="J6:J7"/>
    <mergeCell ref="Q6:Q7"/>
    <mergeCell ref="K15:L15"/>
    <mergeCell ref="C15:D15"/>
    <mergeCell ref="E15:E16"/>
    <mergeCell ref="M15:M16"/>
    <mergeCell ref="R5:V5"/>
    <mergeCell ref="R6:S6"/>
    <mergeCell ref="K6:L6"/>
    <mergeCell ref="C5:G5"/>
    <mergeCell ref="C14:G14"/>
    <mergeCell ref="K5:O5"/>
    <mergeCell ref="K14:O14"/>
    <mergeCell ref="C6:D6"/>
    <mergeCell ref="E6:E7"/>
    <mergeCell ref="M6:M7"/>
    <mergeCell ref="T6:T7"/>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Semlerova Daniela</dc:creator>
  <cp:lastModifiedBy>Semlerova Daniela</cp:lastModifiedBy>
  <dcterms:created xsi:type="dcterms:W3CDTF">2025-03-02T19:23:58Z</dcterms:created>
  <dcterms:modified xsi:type="dcterms:W3CDTF">2025-03-07T21:34:06Z</dcterms:modified>
</cp:coreProperties>
</file>