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50" windowWidth="18315" windowHeight="11580"/>
  </bookViews>
  <sheets>
    <sheet name="開発スケジュール" sheetId="1" r:id="rId1"/>
    <sheet name="開発スケジュール (元)" sheetId="5" r:id="rId2"/>
    <sheet name="機能設計・機能展開図" sheetId="2" r:id="rId3"/>
    <sheet name="入力ファイルデータ" sheetId="4" r:id="rId4"/>
  </sheets>
  <definedNames>
    <definedName name="_0003" localSheetId="3">入力ファイルデータ!$C$19:$C$130</definedName>
  </definedNames>
  <calcPr calcId="145621"/>
</workbook>
</file>

<file path=xl/calcChain.xml><?xml version="1.0" encoding="utf-8"?>
<calcChain xmlns="http://schemas.openxmlformats.org/spreadsheetml/2006/main">
  <c r="E20" i="1" l="1"/>
  <c r="G19" i="1" l="1"/>
  <c r="G21" i="1"/>
  <c r="E53" i="1"/>
  <c r="E22" i="1"/>
  <c r="E21" i="1" l="1"/>
  <c r="E19" i="1"/>
  <c r="X56" i="1"/>
  <c r="G33" i="1"/>
  <c r="E13" i="1"/>
  <c r="E15" i="1"/>
  <c r="G37" i="1"/>
  <c r="Q49" i="5"/>
  <c r="F42" i="5"/>
  <c r="G41" i="5"/>
  <c r="F41" i="5"/>
  <c r="F40" i="5"/>
  <c r="G39" i="5"/>
  <c r="F39" i="5"/>
  <c r="F38" i="5"/>
  <c r="G37" i="5"/>
  <c r="F37" i="5"/>
  <c r="F36" i="5"/>
  <c r="G35" i="5"/>
  <c r="F35" i="5"/>
  <c r="F34" i="5"/>
  <c r="G33" i="5"/>
  <c r="F33" i="5"/>
  <c r="F32" i="5"/>
  <c r="G31" i="5"/>
  <c r="F31" i="5"/>
  <c r="F30" i="5"/>
  <c r="G29" i="5"/>
  <c r="F29" i="5"/>
  <c r="F28" i="5"/>
  <c r="G27" i="5"/>
  <c r="F27" i="5"/>
  <c r="F26" i="5"/>
  <c r="G25" i="5"/>
  <c r="F25" i="5"/>
  <c r="F24" i="5"/>
  <c r="G23" i="5"/>
  <c r="F23" i="5"/>
  <c r="E22" i="5"/>
  <c r="G21" i="5"/>
  <c r="E21" i="5"/>
  <c r="E46" i="5" s="1"/>
  <c r="F47" i="5" s="1"/>
  <c r="F20" i="5"/>
  <c r="G19" i="5"/>
  <c r="F19" i="5"/>
  <c r="F18" i="5"/>
  <c r="G17" i="5"/>
  <c r="F17" i="5"/>
  <c r="E16" i="5"/>
  <c r="F16" i="5" s="1"/>
  <c r="G5" i="5" s="1"/>
  <c r="F6" i="5" s="1"/>
  <c r="F15" i="5"/>
  <c r="F14" i="5"/>
  <c r="G13" i="5"/>
  <c r="F13" i="5"/>
  <c r="F12" i="5"/>
  <c r="G11" i="5"/>
  <c r="F11" i="5"/>
  <c r="G25" i="1" l="1"/>
  <c r="G15" i="5"/>
  <c r="F21" i="5"/>
  <c r="E52" i="1" l="1"/>
  <c r="E16" i="1"/>
  <c r="G47" i="1" l="1"/>
  <c r="G45" i="1"/>
  <c r="G43" i="1"/>
  <c r="G35" i="1"/>
  <c r="G39" i="1"/>
  <c r="G41" i="1"/>
  <c r="G27" i="1"/>
  <c r="G23" i="1"/>
  <c r="G31" i="1"/>
  <c r="G29" i="1"/>
  <c r="G17" i="1"/>
  <c r="G15" i="1"/>
  <c r="G13" i="1"/>
  <c r="G11" i="1"/>
  <c r="F33" i="1" l="1"/>
  <c r="F34" i="1"/>
  <c r="F38" i="1"/>
  <c r="F37" i="1"/>
  <c r="F45" i="1"/>
  <c r="F25" i="1"/>
  <c r="F26" i="1"/>
  <c r="F17" i="1"/>
  <c r="F19" i="1"/>
  <c r="F11" i="1"/>
  <c r="F27" i="1"/>
  <c r="F54" i="1"/>
  <c r="F18" i="1"/>
  <c r="F12" i="1"/>
  <c r="F39" i="1"/>
  <c r="F32" i="1"/>
  <c r="F15" i="1"/>
  <c r="F29" i="1"/>
  <c r="F21" i="1"/>
  <c r="F41" i="1"/>
  <c r="F35" i="1"/>
  <c r="F47" i="1"/>
  <c r="F24" i="1"/>
  <c r="F14" i="1"/>
  <c r="F16" i="1"/>
  <c r="F30" i="1"/>
  <c r="F22" i="1"/>
  <c r="F28" i="1"/>
  <c r="F42" i="1"/>
  <c r="F40" i="1"/>
  <c r="F36" i="1"/>
  <c r="F46" i="1"/>
  <c r="F48" i="1"/>
  <c r="F44" i="1"/>
  <c r="F23" i="1"/>
  <c r="F43" i="1"/>
  <c r="F13" i="1"/>
  <c r="F31" i="1"/>
  <c r="G5" i="1" l="1"/>
  <c r="F6" i="1" s="1"/>
</calcChain>
</file>

<file path=xl/connections.xml><?xml version="1.0" encoding="utf-8"?>
<connections xmlns="http://schemas.openxmlformats.org/spreadsheetml/2006/main">
  <connection id="1" name="接続" type="4" refreshedVersion="4" background="1" saveData="1">
    <webPr sourceData="1" parsePre="1" consecutive="1" xl2000="1" url="http://www.gaoshukai.com/lab/0003" htmlFormat="all"/>
  </connection>
</connections>
</file>

<file path=xl/sharedStrings.xml><?xml version="1.0" encoding="utf-8"?>
<sst xmlns="http://schemas.openxmlformats.org/spreadsheetml/2006/main" count="457" uniqueCount="247">
  <si>
    <t>開発スケジュール</t>
    <rPh sb="0" eb="2">
      <t>カイハツ</t>
    </rPh>
    <phoneticPr fontId="1"/>
  </si>
  <si>
    <t>作成日：</t>
    <rPh sb="0" eb="3">
      <t>サクセイビ</t>
    </rPh>
    <phoneticPr fontId="1"/>
  </si>
  <si>
    <t>項目</t>
    <rPh sb="0" eb="2">
      <t>コウモク</t>
    </rPh>
    <phoneticPr fontId="1"/>
  </si>
  <si>
    <t>日程</t>
    <rPh sb="0" eb="2">
      <t>ニッテイ</t>
    </rPh>
    <phoneticPr fontId="1"/>
  </si>
  <si>
    <t>作成者：</t>
    <rPh sb="0" eb="3">
      <t>サクセイシャ</t>
    </rPh>
    <phoneticPr fontId="1"/>
  </si>
  <si>
    <t>久保田 將広</t>
    <rPh sb="0" eb="3">
      <t>クボタ</t>
    </rPh>
    <rPh sb="4" eb="6">
      <t>マサヒロ</t>
    </rPh>
    <phoneticPr fontId="1"/>
  </si>
  <si>
    <t>更新日：</t>
    <rPh sb="0" eb="3">
      <t>コウシンビ</t>
    </rPh>
    <phoneticPr fontId="1"/>
  </si>
  <si>
    <t>スケジュール製作</t>
    <rPh sb="6" eb="8">
      <t>セイサク</t>
    </rPh>
    <phoneticPr fontId="1"/>
  </si>
  <si>
    <t>予定</t>
    <rPh sb="0" eb="2">
      <t>ヨテイ</t>
    </rPh>
    <phoneticPr fontId="1"/>
  </si>
  <si>
    <t>◇</t>
    <phoneticPr fontId="1"/>
  </si>
  <si>
    <t>ex)○--●</t>
    <phoneticPr fontId="1"/>
  </si>
  <si>
    <t>構想設計</t>
    <rPh sb="0" eb="2">
      <t>コウソウ</t>
    </rPh>
    <rPh sb="2" eb="4">
      <t>セッケイ</t>
    </rPh>
    <phoneticPr fontId="1"/>
  </si>
  <si>
    <t>ex)◇--&gt;◆</t>
    <phoneticPr fontId="1"/>
  </si>
  <si>
    <t>◆</t>
    <phoneticPr fontId="1"/>
  </si>
  <si>
    <t>◇---</t>
    <phoneticPr fontId="1"/>
  </si>
  <si>
    <t>--&gt;◆</t>
    <phoneticPr fontId="1"/>
  </si>
  <si>
    <t>コーディング(骨組み)</t>
    <rPh sb="7" eb="9">
      <t>ホネグ</t>
    </rPh>
    <phoneticPr fontId="1"/>
  </si>
  <si>
    <t>仕様書の製作(骨組み)</t>
    <rPh sb="0" eb="3">
      <t>シヨウショ</t>
    </rPh>
    <rPh sb="4" eb="6">
      <t>セイサク</t>
    </rPh>
    <phoneticPr fontId="1"/>
  </si>
  <si>
    <t>-----&gt;◆</t>
    <phoneticPr fontId="1"/>
  </si>
  <si>
    <t>納品</t>
    <rPh sb="0" eb="2">
      <t>ノウヒン</t>
    </rPh>
    <phoneticPr fontId="1"/>
  </si>
  <si>
    <t>★</t>
    <phoneticPr fontId="1"/>
  </si>
  <si>
    <t>機能展開図</t>
    <rPh sb="0" eb="1">
      <t>キノウ</t>
    </rPh>
    <rPh sb="1" eb="4">
      <t>テンカイズ</t>
    </rPh>
    <phoneticPr fontId="1"/>
  </si>
  <si>
    <t>ファジングデータ</t>
    <phoneticPr fontId="1"/>
  </si>
  <si>
    <t>ファジングデータ修正</t>
    <rPh sb="8" eb="10">
      <t>シュウセイ</t>
    </rPh>
    <phoneticPr fontId="1"/>
  </si>
  <si>
    <t>コーディング修正</t>
    <rPh sb="6" eb="8">
      <t>シュウセイ</t>
    </rPh>
    <phoneticPr fontId="1"/>
  </si>
  <si>
    <t>テスト</t>
    <phoneticPr fontId="1"/>
  </si>
  <si>
    <t>Total time</t>
    <phoneticPr fontId="1"/>
  </si>
  <si>
    <t>Setting</t>
    <phoneticPr fontId="1"/>
  </si>
  <si>
    <r>
      <rPr>
        <sz val="11"/>
        <color rgb="FFFF0000"/>
        <rFont val="ＭＳ ゴシック"/>
        <family val="3"/>
        <charset val="128"/>
      </rPr>
      <t>★</t>
    </r>
    <r>
      <rPr>
        <sz val="11"/>
        <color theme="1"/>
        <rFont val="ＭＳ ゴシック"/>
        <family val="3"/>
        <charset val="128"/>
      </rPr>
      <t>：期限</t>
    </r>
    <rPh sb="2" eb="4">
      <t>キゲン</t>
    </rPh>
    <phoneticPr fontId="1"/>
  </si>
  <si>
    <t>H</t>
    <phoneticPr fontId="1"/>
  </si>
  <si>
    <t>機能展開図(修正)</t>
    <rPh sb="0" eb="1">
      <t>キノウ</t>
    </rPh>
    <rPh sb="1" eb="4">
      <t>テンカイズ</t>
    </rPh>
    <rPh sb="6" eb="8">
      <t>シュウセイ</t>
    </rPh>
    <phoneticPr fontId="1"/>
  </si>
  <si>
    <t>初回テスト(関数毎)</t>
    <rPh sb="0" eb="2">
      <t>ショカイ</t>
    </rPh>
    <rPh sb="6" eb="8">
      <t>カンスウ</t>
    </rPh>
    <rPh sb="8" eb="9">
      <t>ゴト</t>
    </rPh>
    <phoneticPr fontId="1"/>
  </si>
  <si>
    <t>コーディング(マージ)</t>
    <phoneticPr fontId="1"/>
  </si>
  <si>
    <t>◇-</t>
    <phoneticPr fontId="1"/>
  </si>
  <si>
    <t>重み</t>
    <rPh sb="0" eb="1">
      <t>オモ</t>
    </rPh>
    <phoneticPr fontId="1"/>
  </si>
  <si>
    <t>進捗</t>
    <rPh sb="0" eb="2">
      <t>シンチョク</t>
    </rPh>
    <phoneticPr fontId="1"/>
  </si>
  <si>
    <t>/48H</t>
    <phoneticPr fontId="1"/>
  </si>
  <si>
    <t>タスク時間</t>
    <rPh sb="3" eb="5">
      <t>ジカン</t>
    </rPh>
    <phoneticPr fontId="1"/>
  </si>
  <si>
    <r>
      <rPr>
        <sz val="11"/>
        <color theme="3" tint="0.39997558519241921"/>
        <rFont val="ＭＳ ゴシック"/>
        <family val="3"/>
        <charset val="128"/>
      </rPr>
      <t>◇</t>
    </r>
    <r>
      <rPr>
        <sz val="11"/>
        <color theme="1"/>
        <rFont val="ＭＳ ゴシック"/>
        <family val="3"/>
        <charset val="128"/>
      </rPr>
      <t>：予定日</t>
    </r>
    <rPh sb="2" eb="5">
      <t>ヨテイビ</t>
    </rPh>
    <phoneticPr fontId="1"/>
  </si>
  <si>
    <r>
      <rPr>
        <sz val="11"/>
        <color theme="3" tint="0.39997558519241921"/>
        <rFont val="ＭＳ ゴシック"/>
        <family val="3"/>
        <charset val="128"/>
      </rPr>
      <t>◆</t>
    </r>
    <r>
      <rPr>
        <sz val="11"/>
        <color theme="1"/>
        <rFont val="ＭＳ ゴシック"/>
        <family val="3"/>
        <charset val="128"/>
      </rPr>
      <t>：完了予定日</t>
    </r>
    <rPh sb="2" eb="4">
      <t>カンリョウ</t>
    </rPh>
    <rPh sb="4" eb="7">
      <t>ヨテイビ</t>
    </rPh>
    <phoneticPr fontId="1"/>
  </si>
  <si>
    <r>
      <rPr>
        <sz val="11"/>
        <color theme="5"/>
        <rFont val="ＭＳ ゴシック"/>
        <family val="3"/>
        <charset val="128"/>
      </rPr>
      <t>-</t>
    </r>
    <r>
      <rPr>
        <sz val="11"/>
        <color theme="1"/>
        <rFont val="ＭＳ ゴシック"/>
        <family val="3"/>
        <charset val="128"/>
      </rPr>
      <t>：作業期間</t>
    </r>
    <rPh sb="2" eb="4">
      <t>サギョウ</t>
    </rPh>
    <rPh sb="4" eb="6">
      <t>キカン</t>
    </rPh>
    <phoneticPr fontId="1"/>
  </si>
  <si>
    <r>
      <rPr>
        <sz val="11"/>
        <color theme="3" tint="0.39997558519241921"/>
        <rFont val="ＭＳ ゴシック"/>
        <family val="3"/>
        <charset val="128"/>
      </rPr>
      <t>-&gt;</t>
    </r>
    <r>
      <rPr>
        <sz val="11"/>
        <color theme="1"/>
        <rFont val="ＭＳ ゴシック"/>
        <family val="3"/>
        <charset val="128"/>
      </rPr>
      <t>：対応機関</t>
    </r>
    <rPh sb="3" eb="5">
      <t>タイオウ</t>
    </rPh>
    <rPh sb="5" eb="7">
      <t>キカン</t>
    </rPh>
    <phoneticPr fontId="1"/>
  </si>
  <si>
    <t>コーディング(関数)</t>
    <rPh sb="7" eb="9">
      <t>カンスウ</t>
    </rPh>
    <phoneticPr fontId="1"/>
  </si>
  <si>
    <t>&gt;◆</t>
    <phoneticPr fontId="1"/>
  </si>
  <si>
    <t>安全率：</t>
    <rPh sb="0" eb="2">
      <t>アンゼン</t>
    </rPh>
    <rPh sb="2" eb="3">
      <t>リツ</t>
    </rPh>
    <phoneticPr fontId="1"/>
  </si>
  <si>
    <t/>
  </si>
  <si>
    <t>◇--&gt;◆</t>
    <phoneticPr fontId="1"/>
  </si>
  <si>
    <t>(予備)コーディング修正</t>
    <rPh sb="1" eb="3">
      <t>ヨビ</t>
    </rPh>
    <rPh sb="10" eb="12">
      <t>シュウセイ</t>
    </rPh>
    <phoneticPr fontId="1"/>
  </si>
  <si>
    <t>スケジュール見直し</t>
    <rPh sb="6" eb="8">
      <t>ミナオ</t>
    </rPh>
    <phoneticPr fontId="1"/>
  </si>
  <si>
    <r>
      <rPr>
        <sz val="11"/>
        <color rgb="FF0070C0"/>
        <rFont val="ＭＳ ゴシック"/>
        <family val="3"/>
        <charset val="128"/>
      </rPr>
      <t>○</t>
    </r>
    <r>
      <rPr>
        <sz val="11"/>
        <color theme="1"/>
        <rFont val="ＭＳ ゴシック"/>
        <family val="3"/>
        <charset val="128"/>
      </rPr>
      <t>：作業開始日</t>
    </r>
    <rPh sb="2" eb="4">
      <t>サギョウ</t>
    </rPh>
    <rPh sb="4" eb="6">
      <t>カイシ</t>
    </rPh>
    <rPh sb="6" eb="7">
      <t>ビ</t>
    </rPh>
    <phoneticPr fontId="1"/>
  </si>
  <si>
    <r>
      <rPr>
        <sz val="11"/>
        <color rgb="FF0070C0"/>
        <rFont val="ＭＳ ゴシック"/>
        <family val="3"/>
        <charset val="128"/>
      </rPr>
      <t>●</t>
    </r>
    <r>
      <rPr>
        <sz val="11"/>
        <color theme="1"/>
        <rFont val="ＭＳ ゴシック"/>
        <family val="3"/>
        <charset val="128"/>
      </rPr>
      <t>：作業完了日</t>
    </r>
    <rPh sb="2" eb="4">
      <t>サギョウ</t>
    </rPh>
    <rPh sb="4" eb="6">
      <t>カンリョウ</t>
    </rPh>
    <rPh sb="6" eb="7">
      <t>ビ</t>
    </rPh>
    <phoneticPr fontId="1"/>
  </si>
  <si>
    <t>&lt;&lt;作業進捗&gt;&gt;</t>
    <rPh sb="2" eb="4">
      <t>サギョウ</t>
    </rPh>
    <rPh sb="4" eb="6">
      <t>シンチョク</t>
    </rPh>
    <phoneticPr fontId="1"/>
  </si>
  <si>
    <t>残りタスク:</t>
    <rPh sb="0" eb="1">
      <t>ノコ</t>
    </rPh>
    <phoneticPr fontId="1"/>
  </si>
  <si>
    <t>◆</t>
    <phoneticPr fontId="1"/>
  </si>
  <si>
    <t>仕様書の製作(完成形)</t>
    <rPh sb="0" eb="3">
      <t>シヨウショ</t>
    </rPh>
    <rPh sb="4" eb="6">
      <t>セイサク</t>
    </rPh>
    <rPh sb="7" eb="9">
      <t>カンセイ</t>
    </rPh>
    <rPh sb="9" eb="10">
      <t>ケイ</t>
    </rPh>
    <phoneticPr fontId="1"/>
  </si>
  <si>
    <t>予定/実施</t>
    <rPh sb="0" eb="2">
      <t>ヨテイ</t>
    </rPh>
    <phoneticPr fontId="1"/>
  </si>
  <si>
    <t>実施</t>
    <phoneticPr fontId="1"/>
  </si>
  <si>
    <t>実施</t>
    <phoneticPr fontId="1"/>
  </si>
  <si>
    <t>完了タスク：</t>
    <rPh sb="0" eb="2">
      <t>カンリョウ</t>
    </rPh>
    <phoneticPr fontId="1"/>
  </si>
  <si>
    <t>関数/試験仕様書含む</t>
    <rPh sb="0" eb="2">
      <t>カンスウ</t>
    </rPh>
    <rPh sb="3" eb="5">
      <t>シケン</t>
    </rPh>
    <rPh sb="5" eb="8">
      <t>シヨウショ</t>
    </rPh>
    <rPh sb="8" eb="9">
      <t>フク</t>
    </rPh>
    <phoneticPr fontId="1"/>
  </si>
  <si>
    <t>◇-&gt;◆</t>
    <phoneticPr fontId="1"/>
  </si>
  <si>
    <t>--&gt;◆</t>
    <phoneticPr fontId="1"/>
  </si>
  <si>
    <t>◇--&gt;</t>
    <phoneticPr fontId="1"/>
  </si>
  <si>
    <t>◇--&gt;</t>
    <phoneticPr fontId="1"/>
  </si>
  <si>
    <t>https://gitmind.com/app/doc/d681754992</t>
    <phoneticPr fontId="1"/>
  </si>
  <si>
    <t>◇----</t>
    <phoneticPr fontId="1"/>
  </si>
  <si>
    <t>機能設計/機能展開図</t>
    <rPh sb="0" eb="2">
      <t>キノウ</t>
    </rPh>
    <rPh sb="2" eb="4">
      <t>セッケイ</t>
    </rPh>
    <rPh sb="5" eb="7">
      <t>キノウ</t>
    </rPh>
    <rPh sb="7" eb="10">
      <t>テンカイズ</t>
    </rPh>
    <phoneticPr fontId="1"/>
  </si>
  <si>
    <t>開発ツール: GitMind</t>
    <rPh sb="0" eb="2">
      <t>カイハツ</t>
    </rPh>
    <phoneticPr fontId="1"/>
  </si>
  <si>
    <t>http://www.gaoshukai.com/lab/0003/</t>
    <phoneticPr fontId="1"/>
  </si>
  <si>
    <t>出席番号</t>
  </si>
  <si>
    <t>氏名</t>
  </si>
  <si>
    <t>国語</t>
  </si>
  <si>
    <t>算数</t>
  </si>
  <si>
    <t>理科</t>
  </si>
  <si>
    <t>社会</t>
  </si>
  <si>
    <t>畑中　剛之</t>
    <rPh sb="0" eb="2">
      <t>ハタナカ</t>
    </rPh>
    <rPh sb="3" eb="5">
      <t>タカユキ</t>
    </rPh>
    <phoneticPr fontId="19" alignment="distributed"/>
  </si>
  <si>
    <t>佐橋　より</t>
    <rPh sb="0" eb="2">
      <t>サハシ</t>
    </rPh>
    <rPh sb="3" eb="5">
      <t>ヨリ</t>
    </rPh>
    <phoneticPr fontId="19" alignment="distributed"/>
  </si>
  <si>
    <t>横沢　雅樹</t>
    <rPh sb="0" eb="2">
      <t>ヨコザワ</t>
    </rPh>
    <rPh sb="3" eb="5">
      <t>マサキ</t>
    </rPh>
    <phoneticPr fontId="19" alignment="distributed"/>
  </si>
  <si>
    <t>曽我部　はるみ</t>
    <rPh sb="0" eb="3">
      <t>ソガベ</t>
    </rPh>
    <rPh sb="4" eb="7">
      <t>ハルミ</t>
    </rPh>
    <phoneticPr fontId="19" alignment="distributed"/>
  </si>
  <si>
    <t>矢野　義幸</t>
    <rPh sb="0" eb="2">
      <t>ヤノ</t>
    </rPh>
    <rPh sb="3" eb="5">
      <t>ヨシユキ</t>
    </rPh>
    <phoneticPr fontId="19" alignment="distributed"/>
  </si>
  <si>
    <t>村木　満里子</t>
    <rPh sb="0" eb="2">
      <t>ムラキ</t>
    </rPh>
    <rPh sb="3" eb="6">
      <t>マリコ</t>
    </rPh>
    <phoneticPr fontId="19" alignment="distributed"/>
  </si>
  <si>
    <t>神崎　富雄</t>
    <rPh sb="0" eb="2">
      <t>カンザキ</t>
    </rPh>
    <rPh sb="3" eb="5">
      <t>トミオ</t>
    </rPh>
    <phoneticPr fontId="19" alignment="distributed"/>
  </si>
  <si>
    <t>光谷　容子</t>
    <rPh sb="0" eb="2">
      <t>ミツタニ</t>
    </rPh>
    <rPh sb="3" eb="5">
      <t>ヨウコ</t>
    </rPh>
    <phoneticPr fontId="19" alignment="distributed"/>
  </si>
  <si>
    <t>橋本　健嗣</t>
    <rPh sb="0" eb="2">
      <t>ハシモト</t>
    </rPh>
    <rPh sb="3" eb="5">
      <t>タケツグ</t>
    </rPh>
    <phoneticPr fontId="19" alignment="distributed"/>
  </si>
  <si>
    <t>鎌田　麻奈美</t>
    <rPh sb="0" eb="2">
      <t>カマタ</t>
    </rPh>
    <rPh sb="3" eb="6">
      <t>マナミ</t>
    </rPh>
    <phoneticPr fontId="19" alignment="distributed"/>
  </si>
  <si>
    <t>入力ファイルデータ</t>
    <rPh sb="0" eb="2">
      <t>ニュウリョク</t>
    </rPh>
    <phoneticPr fontId="1"/>
  </si>
  <si>
    <t>.</t>
  </si>
  <si>
    <t>関連：</t>
  </si>
  <si>
    <t>中国人名前自動生成機</t>
  </si>
  <si>
    <t>日本人名前読み方と中国語表記一覧</t>
  </si>
  <si>
    <t>BACK TO TOP</t>
  </si>
  <si>
    <t>@ Created by GAOSHUKAI</t>
  </si>
  <si>
    <t>中山 魁</t>
    <phoneticPr fontId="19" alignment="distributed"/>
  </si>
  <si>
    <t>中山 幸枝</t>
    <rPh sb="0" eb="2">
      <t>ナカヤマ</t>
    </rPh>
    <rPh sb="3" eb="5">
      <t>ユキエ／サチエ</t>
    </rPh>
    <phoneticPr fontId="19" alignment="distributed"/>
  </si>
  <si>
    <t>桐原 幸男</t>
    <rPh sb="0" eb="2">
      <t>キリハラ</t>
    </rPh>
    <rPh sb="3" eb="5">
      <t>ユキオ／サチオ</t>
    </rPh>
    <phoneticPr fontId="19" alignment="distributed"/>
  </si>
  <si>
    <t>桐原 華</t>
    <rPh sb="0" eb="2">
      <t>キリハラ</t>
    </rPh>
    <rPh sb="3" eb="4">
      <t>ハナ</t>
    </rPh>
    <phoneticPr fontId="19" alignment="distributed"/>
  </si>
  <si>
    <t>川喜田 裕治</t>
    <rPh sb="0" eb="3">
      <t>カワキタ</t>
    </rPh>
    <rPh sb="4" eb="6">
      <t>ユウジ</t>
    </rPh>
    <phoneticPr fontId="19" alignment="distributed"/>
  </si>
  <si>
    <t>川喜田 初恵</t>
    <rPh sb="0" eb="3">
      <t>カワキタ</t>
    </rPh>
    <rPh sb="4" eb="6">
      <t>ハツエ</t>
    </rPh>
    <phoneticPr fontId="19" alignment="distributed"/>
  </si>
  <si>
    <t>宮代 敦梓</t>
    <rPh sb="0" eb="2">
      <t>ミヤシロ</t>
    </rPh>
    <rPh sb="3" eb="5">
      <t>アツシ</t>
    </rPh>
    <phoneticPr fontId="19" alignment="distributed"/>
  </si>
  <si>
    <t>宮代 雪乃</t>
    <rPh sb="0" eb="2">
      <t>ミヤシロ</t>
    </rPh>
    <rPh sb="3" eb="5">
      <t>ユキノ</t>
    </rPh>
    <phoneticPr fontId="19" alignment="distributed"/>
  </si>
  <si>
    <t>佐郷 泉之輔</t>
    <rPh sb="0" eb="2">
      <t>サゴウ</t>
    </rPh>
    <rPh sb="3" eb="6">
      <t>センノスケ</t>
    </rPh>
    <phoneticPr fontId="19" alignment="distributed"/>
  </si>
  <si>
    <t>佐郷 雛</t>
    <rPh sb="0" eb="2">
      <t>サゴウ</t>
    </rPh>
    <rPh sb="3" eb="4">
      <t>ヒナ</t>
    </rPh>
    <phoneticPr fontId="19" alignment="distributed"/>
  </si>
  <si>
    <t>安藤 伊之吉</t>
    <rPh sb="0" eb="2">
      <t>アンドウ</t>
    </rPh>
    <rPh sb="3" eb="6">
      <t>イノキチ</t>
    </rPh>
    <phoneticPr fontId="19" alignment="distributed"/>
  </si>
  <si>
    <t>安藤 由紀美</t>
    <rPh sb="0" eb="2">
      <t>アンドウ</t>
    </rPh>
    <rPh sb="3" eb="6">
      <t>ユキミ</t>
    </rPh>
    <phoneticPr fontId="19" alignment="distributed"/>
  </si>
  <si>
    <t>橋爪 伊吉</t>
    <rPh sb="0" eb="2">
      <t>ハシヅメ</t>
    </rPh>
    <rPh sb="3" eb="5">
      <t>イキチ</t>
    </rPh>
    <phoneticPr fontId="19" alignment="distributed"/>
  </si>
  <si>
    <t>橋爪 るみ子</t>
    <rPh sb="0" eb="2">
      <t>ハシヅメ</t>
    </rPh>
    <rPh sb="3" eb="6">
      <t>ルミコ</t>
    </rPh>
    <phoneticPr fontId="19" alignment="distributed"/>
  </si>
  <si>
    <t>岡下 勝志</t>
    <rPh sb="0" eb="2">
      <t>オカシタ</t>
    </rPh>
    <rPh sb="3" eb="5">
      <t>カツシ</t>
    </rPh>
    <phoneticPr fontId="19" alignment="distributed"/>
  </si>
  <si>
    <t>岡下 往代</t>
    <rPh sb="0" eb="2">
      <t>オカシタ</t>
    </rPh>
    <rPh sb="3" eb="5">
      <t>ユキヨ</t>
    </rPh>
    <phoneticPr fontId="19" alignment="distributed"/>
  </si>
  <si>
    <t>井沢 憲浩</t>
    <rPh sb="0" eb="2">
      <t>イザワ</t>
    </rPh>
    <rPh sb="3" eb="5">
      <t>ノリヒロ</t>
    </rPh>
    <phoneticPr fontId="19" alignment="distributed"/>
  </si>
  <si>
    <t>井沢 佐織</t>
    <rPh sb="0" eb="2">
      <t>イザワ</t>
    </rPh>
    <rPh sb="3" eb="5">
      <t>サオリ</t>
    </rPh>
    <phoneticPr fontId="19" alignment="distributed"/>
  </si>
  <si>
    <t>中澤 洋</t>
    <rPh sb="0" eb="2">
      <t>ナカザワ</t>
    </rPh>
    <rPh sb="3" eb="4">
      <t>ヒロシ</t>
    </rPh>
    <phoneticPr fontId="19" alignment="distributed"/>
  </si>
  <si>
    <t>中澤 由起</t>
    <rPh sb="0" eb="2">
      <t>ナカザワ</t>
    </rPh>
    <rPh sb="3" eb="5">
      <t>ユキ</t>
    </rPh>
    <phoneticPr fontId="19" alignment="distributed"/>
  </si>
  <si>
    <t>松浦 健二</t>
    <rPh sb="0" eb="2">
      <t>マツウラ</t>
    </rPh>
    <rPh sb="3" eb="5">
      <t>ケンジ</t>
    </rPh>
    <phoneticPr fontId="19" alignment="distributed"/>
  </si>
  <si>
    <t>松浦 由紀美</t>
    <rPh sb="0" eb="2">
      <t>マツウラ</t>
    </rPh>
    <rPh sb="3" eb="6">
      <t>ユキミ</t>
    </rPh>
    <phoneticPr fontId="19" alignment="distributed"/>
  </si>
  <si>
    <t>大浦 泰三</t>
    <rPh sb="0" eb="2">
      <t>オオウラ</t>
    </rPh>
    <rPh sb="3" eb="5">
      <t>タイゾウ</t>
    </rPh>
    <phoneticPr fontId="19" alignment="distributed"/>
  </si>
  <si>
    <t>大浦 冬</t>
    <rPh sb="0" eb="2">
      <t>オオウラ</t>
    </rPh>
    <rPh sb="3" eb="4">
      <t>フユ</t>
    </rPh>
    <phoneticPr fontId="19" alignment="distributed"/>
  </si>
  <si>
    <t>石塚 汐</t>
    <rPh sb="0" eb="2">
      <t>イシヅカ</t>
    </rPh>
    <rPh sb="3" eb="4">
      <t>ウシオ</t>
    </rPh>
    <phoneticPr fontId="19" alignment="distributed"/>
  </si>
  <si>
    <t>石塚 まり子</t>
    <rPh sb="0" eb="2">
      <t>イシヅカ</t>
    </rPh>
    <rPh sb="3" eb="6">
      <t>マリコ</t>
    </rPh>
    <phoneticPr fontId="19" alignment="distributed"/>
  </si>
  <si>
    <t>畠中 義宏</t>
    <rPh sb="0" eb="2">
      <t>ハタナカ</t>
    </rPh>
    <rPh sb="3" eb="5">
      <t>ヨシヒロ</t>
    </rPh>
    <phoneticPr fontId="19" alignment="distributed"/>
  </si>
  <si>
    <t>畠中 利江子</t>
    <rPh sb="0" eb="2">
      <t>ハタナカ</t>
    </rPh>
    <rPh sb="3" eb="6">
      <t>リエコ</t>
    </rPh>
    <phoneticPr fontId="19" alignment="distributed"/>
  </si>
  <si>
    <t>二村 邦博</t>
    <rPh sb="0" eb="2">
      <t>フタムラ／ニムラ</t>
    </rPh>
    <rPh sb="3" eb="5">
      <t>クニヒロ</t>
    </rPh>
    <phoneticPr fontId="19" alignment="distributed"/>
  </si>
  <si>
    <t>二村 美樹子</t>
    <rPh sb="0" eb="2">
      <t>フタムラ／ニムラ</t>
    </rPh>
    <rPh sb="3" eb="6">
      <t>ミキコ</t>
    </rPh>
    <phoneticPr fontId="19" alignment="distributed"/>
  </si>
  <si>
    <t>藤永 茂郎</t>
    <rPh sb="0" eb="2">
      <t>フジナガ</t>
    </rPh>
    <rPh sb="3" eb="5">
      <t>シゲロウ</t>
    </rPh>
    <phoneticPr fontId="19" alignment="distributed"/>
  </si>
  <si>
    <t>藤永 加余子</t>
    <rPh sb="0" eb="2">
      <t>フジナガ</t>
    </rPh>
    <rPh sb="3" eb="6">
      <t>カヨコ</t>
    </rPh>
    <phoneticPr fontId="19" alignment="distributed"/>
  </si>
  <si>
    <t>三谷 涼生</t>
    <rPh sb="0" eb="2">
      <t>ミツヤ／ミツタニ</t>
    </rPh>
    <rPh sb="3" eb="5">
      <t>リョウセイ</t>
    </rPh>
    <phoneticPr fontId="19" alignment="distributed"/>
  </si>
  <si>
    <t>三谷 毬</t>
    <rPh sb="0" eb="2">
      <t>ミツヤ／ミツタニ</t>
    </rPh>
    <rPh sb="3" eb="4">
      <t>マリ</t>
    </rPh>
    <phoneticPr fontId="19" alignment="distributed"/>
  </si>
  <si>
    <t>小沢 風舞貴</t>
    <rPh sb="0" eb="2">
      <t>オザワ</t>
    </rPh>
    <rPh sb="3" eb="6">
      <t>フブキ</t>
    </rPh>
    <phoneticPr fontId="19" alignment="distributed"/>
  </si>
  <si>
    <t>小沢 さおり</t>
    <rPh sb="0" eb="2">
      <t>オザワ</t>
    </rPh>
    <rPh sb="3" eb="6">
      <t>サオリ</t>
    </rPh>
    <phoneticPr fontId="19" alignment="distributed"/>
  </si>
  <si>
    <t>西口 久仁衛</t>
    <rPh sb="0" eb="2">
      <t>ニシグチ</t>
    </rPh>
    <rPh sb="3" eb="6">
      <t>クニエ</t>
    </rPh>
    <phoneticPr fontId="19" alignment="distributed"/>
  </si>
  <si>
    <t>西口 英子</t>
    <rPh sb="0" eb="2">
      <t>ニシグチ</t>
    </rPh>
    <rPh sb="3" eb="5">
      <t>エイコ</t>
    </rPh>
    <phoneticPr fontId="19" alignment="distributed"/>
  </si>
  <si>
    <t>田中 友昭</t>
    <rPh sb="0" eb="2">
      <t>タナカ</t>
    </rPh>
    <rPh sb="3" eb="5">
      <t>トモアキ</t>
    </rPh>
    <phoneticPr fontId="19" alignment="distributed"/>
  </si>
  <si>
    <t>田中 麻里</t>
    <rPh sb="0" eb="2">
      <t>タナカ</t>
    </rPh>
    <rPh sb="3" eb="5">
      <t>マリ</t>
    </rPh>
    <phoneticPr fontId="19" alignment="distributed"/>
  </si>
  <si>
    <t>=INT(RAND()*(100-0)+0)</t>
    <phoneticPr fontId="1"/>
  </si>
  <si>
    <t>使用関数:</t>
    <rPh sb="0" eb="2">
      <t>シヨウ</t>
    </rPh>
    <rPh sb="2" eb="4">
      <t>カンスウ</t>
    </rPh>
    <phoneticPr fontId="1"/>
  </si>
  <si>
    <t xml:space="preserve">使用ツール: </t>
    <rPh sb="0" eb="2">
      <t>シヨウ</t>
    </rPh>
    <phoneticPr fontId="1"/>
  </si>
  <si>
    <t>日本人名前自動生成機</t>
    <phoneticPr fontId="1"/>
  </si>
  <si>
    <t>:余裕があれば製作する処理</t>
    <rPh sb="1" eb="3">
      <t>ヨユウ</t>
    </rPh>
    <rPh sb="7" eb="9">
      <t>セイサク</t>
    </rPh>
    <rPh sb="11" eb="13">
      <t>ショリ</t>
    </rPh>
    <phoneticPr fontId="1"/>
  </si>
  <si>
    <t>:製作した処理</t>
    <rPh sb="1" eb="3">
      <t>セイサク</t>
    </rPh>
    <rPh sb="5" eb="7">
      <t>ショリ</t>
    </rPh>
    <phoneticPr fontId="1"/>
  </si>
  <si>
    <t>開始の連絡</t>
  </si>
  <si>
    <t>使い方の説明</t>
  </si>
  <si>
    <t>注意事項の説明</t>
  </si>
  <si>
    <t>ファイル入力</t>
  </si>
  <si>
    <t>csvファイルを読み込む</t>
  </si>
  <si>
    <t>ディレクトリの指定</t>
  </si>
  <si>
    <t>ファイル名の指定</t>
  </si>
  <si>
    <t>ファイル形式のチェック</t>
  </si>
  <si>
    <t>ファイル書式のチェック</t>
  </si>
  <si>
    <t>データ値の解析</t>
  </si>
  <si>
    <t>データ型とカンマ区切りを識別</t>
  </si>
  <si>
    <t>値のチェック</t>
  </si>
  <si>
    <t>出席番号の範囲2019001-050</t>
  </si>
  <si>
    <t>名前にスペース</t>
  </si>
  <si>
    <t>各点数の範囲0-100</t>
  </si>
  <si>
    <t>メモリに配列格納</t>
  </si>
  <si>
    <t>各教科の点数</t>
  </si>
  <si>
    <t>数学</t>
  </si>
  <si>
    <t>メイン処理</t>
  </si>
  <si>
    <t>総合成績</t>
  </si>
  <si>
    <t>総合点が高い者から50位まで表示</t>
  </si>
  <si>
    <t>総合点順に並び替え</t>
  </si>
  <si>
    <t>点数が同じ場合は同位</t>
  </si>
  <si>
    <t>同位人数ｎに合わせ、以降の順位は+nとする。</t>
  </si>
  <si>
    <t>点数が同じ場合は出席番号順</t>
  </si>
  <si>
    <t>総合点の偏差値</t>
  </si>
  <si>
    <t>科目別上位者の表示</t>
  </si>
  <si>
    <t>各点数順に並び替え</t>
  </si>
  <si>
    <t>点数が高い順から3名まで表示</t>
  </si>
  <si>
    <t>各科目の偏差値</t>
  </si>
  <si>
    <t>科目別の各項目を算出</t>
  </si>
  <si>
    <t>最高点</t>
  </si>
  <si>
    <t>最低点</t>
  </si>
  <si>
    <t>平均点</t>
  </si>
  <si>
    <t>平均点は少数点以下第1位まで表示</t>
  </si>
  <si>
    <t>ファイル出力</t>
  </si>
  <si>
    <t>メモリから取り出し</t>
  </si>
  <si>
    <t>csvファイルの書き出し</t>
  </si>
  <si>
    <t>ファイル名の入力</t>
  </si>
  <si>
    <t>完了の連絡</t>
  </si>
  <si>
    <t xml:space="preserve">      </t>
  </si>
  <si>
    <t>親</t>
    <rPh sb="0" eb="1">
      <t>オヤ</t>
    </rPh>
    <phoneticPr fontId="1"/>
  </si>
  <si>
    <t>子</t>
    <rPh sb="0" eb="1">
      <t>コ</t>
    </rPh>
    <phoneticPr fontId="1"/>
  </si>
  <si>
    <t>孫</t>
    <rPh sb="0" eb="1">
      <t>マゴ</t>
    </rPh>
    <phoneticPr fontId="1"/>
  </si>
  <si>
    <t>関数</t>
    <rPh sb="0" eb="2">
      <t>カンスウ</t>
    </rPh>
    <phoneticPr fontId="1"/>
  </si>
  <si>
    <t>孫2</t>
    <rPh sb="0" eb="1">
      <t>マゴ</t>
    </rPh>
    <phoneticPr fontId="1"/>
  </si>
  <si>
    <t>孫3</t>
    <rPh sb="0" eb="1">
      <t>マゴ</t>
    </rPh>
    <phoneticPr fontId="1"/>
  </si>
  <si>
    <t>↑</t>
    <phoneticPr fontId="1"/>
  </si>
  <si>
    <t>printf</t>
    <phoneticPr fontId="1"/>
  </si>
  <si>
    <t>chackFile</t>
    <phoneticPr fontId="1"/>
  </si>
  <si>
    <t>chackForm</t>
    <phoneticPr fontId="1"/>
  </si>
  <si>
    <t>chackValue</t>
    <phoneticPr fontId="1"/>
  </si>
  <si>
    <t>↑</t>
    <phoneticPr fontId="1"/>
  </si>
  <si>
    <t>sortNum(処理人数の数)</t>
    <rPh sb="8" eb="10">
      <t>ショリ</t>
    </rPh>
    <rPh sb="10" eb="12">
      <t>ニンズウ</t>
    </rPh>
    <rPh sb="13" eb="14">
      <t>カズ</t>
    </rPh>
    <phoneticPr fontId="1"/>
  </si>
  <si>
    <t>openFile(void)</t>
    <phoneticPr fontId="1"/>
  </si>
  <si>
    <t>scanf</t>
    <phoneticPr fontId="1"/>
  </si>
  <si>
    <t>＞＞成績表ツール</t>
    <phoneticPr fontId="1"/>
  </si>
  <si>
    <t>機能から必要な関数を検討</t>
    <rPh sb="0" eb="2">
      <t>キノウ</t>
    </rPh>
    <rPh sb="4" eb="6">
      <t>ヒツヨウ</t>
    </rPh>
    <rPh sb="7" eb="9">
      <t>カンスウ</t>
    </rPh>
    <rPh sb="10" eb="12">
      <t>ケントウ</t>
    </rPh>
    <phoneticPr fontId="1"/>
  </si>
  <si>
    <t>compareScore(処理人数の数)</t>
    <phoneticPr fontId="1"/>
  </si>
  <si>
    <t>deviationValue</t>
    <phoneticPr fontId="1"/>
  </si>
  <si>
    <t>analyzeScore</t>
    <phoneticPr fontId="1"/>
  </si>
  <si>
    <t>closeFile</t>
    <phoneticPr fontId="1"/>
  </si>
  <si>
    <r>
      <rPr>
        <strike/>
        <sz val="11"/>
        <color theme="1"/>
        <rFont val="游ゴシック"/>
        <family val="3"/>
        <charset val="128"/>
      </rPr>
      <t>scanf</t>
    </r>
    <r>
      <rPr>
        <sz val="11"/>
        <color theme="1"/>
        <rFont val="游ゴシック"/>
        <family val="2"/>
        <charset val="128"/>
      </rPr>
      <t>-&gt;固定</t>
    </r>
    <rPh sb="7" eb="9">
      <t>コテイ</t>
    </rPh>
    <phoneticPr fontId="1"/>
  </si>
  <si>
    <t>printf</t>
    <phoneticPr fontId="1"/>
  </si>
  <si>
    <t>重複ファイルのチェック</t>
    <rPh sb="0" eb="2">
      <t>ジュウフク</t>
    </rPh>
    <phoneticPr fontId="1"/>
  </si>
  <si>
    <t>◇-&gt;◆</t>
    <phoneticPr fontId="1"/>
  </si>
  <si>
    <t>◇</t>
    <phoneticPr fontId="1"/>
  </si>
  <si>
    <t>ｘｘH</t>
    <phoneticPr fontId="1"/>
  </si>
  <si>
    <t>：予定時間の超過</t>
    <rPh sb="1" eb="3">
      <t>ヨテイ</t>
    </rPh>
    <rPh sb="3" eb="5">
      <t>ジカン</t>
    </rPh>
    <rPh sb="6" eb="8">
      <t>チョウカ</t>
    </rPh>
    <phoneticPr fontId="1"/>
  </si>
  <si>
    <t>：進捗率のオーバー</t>
    <rPh sb="1" eb="3">
      <t>シンチョク</t>
    </rPh>
    <rPh sb="3" eb="4">
      <t>リツ</t>
    </rPh>
    <phoneticPr fontId="1"/>
  </si>
  <si>
    <t>https://github.com/Kubota-Git/Test_Score</t>
    <phoneticPr fontId="1"/>
  </si>
  <si>
    <t>ソースコード ：Github</t>
    <phoneticPr fontId="1"/>
  </si>
  <si>
    <t>---------</t>
    <phoneticPr fontId="1"/>
  </si>
  <si>
    <t>---------</t>
    <phoneticPr fontId="1"/>
  </si>
  <si>
    <t>見直必要</t>
    <rPh sb="0" eb="2">
      <t>ミナオ</t>
    </rPh>
    <rPh sb="2" eb="4">
      <t>ヒツヨウ</t>
    </rPh>
    <phoneticPr fontId="1"/>
  </si>
  <si>
    <t>修正部</t>
    <rPh sb="0" eb="2">
      <t>シュウセイ</t>
    </rPh>
    <rPh sb="2" eb="3">
      <t>ブ</t>
    </rPh>
    <phoneticPr fontId="1"/>
  </si>
  <si>
    <t>---------</t>
    <phoneticPr fontId="1"/>
  </si>
  <si>
    <t>※予定と実作業時間を記録</t>
    <rPh sb="1" eb="3">
      <t>ヨテイ</t>
    </rPh>
    <rPh sb="4" eb="5">
      <t>ジツ</t>
    </rPh>
    <rPh sb="5" eb="7">
      <t>サギョウ</t>
    </rPh>
    <rPh sb="7" eb="9">
      <t>ジカン</t>
    </rPh>
    <rPh sb="10" eb="12">
      <t>キロク</t>
    </rPh>
    <phoneticPr fontId="1"/>
  </si>
  <si>
    <t>---</t>
    <phoneticPr fontId="1"/>
  </si>
  <si>
    <t>3月1W</t>
    <rPh sb="1" eb="2">
      <t>ガツ</t>
    </rPh>
    <phoneticPr fontId="1"/>
  </si>
  <si>
    <t>3月2W</t>
    <rPh sb="1" eb="2">
      <t>ガツ</t>
    </rPh>
    <phoneticPr fontId="1"/>
  </si>
  <si>
    <t>3月3W</t>
    <rPh sb="1" eb="2">
      <t>ガツ</t>
    </rPh>
    <phoneticPr fontId="1"/>
  </si>
  <si>
    <t>◆</t>
    <phoneticPr fontId="1"/>
  </si>
  <si>
    <t>◇</t>
    <phoneticPr fontId="1"/>
  </si>
  <si>
    <t>◇--&gt;◆</t>
    <phoneticPr fontId="1"/>
  </si>
  <si>
    <t>構想設計(修正)</t>
    <rPh sb="0" eb="2">
      <t>コウソウ</t>
    </rPh>
    <rPh sb="2" eb="4">
      <t>セッケイ</t>
    </rPh>
    <rPh sb="5" eb="7">
      <t>シュウセイ</t>
    </rPh>
    <phoneticPr fontId="1"/>
  </si>
  <si>
    <t>◇----&gt;◆</t>
    <phoneticPr fontId="1"/>
  </si>
  <si>
    <t>実施</t>
    <phoneticPr fontId="1"/>
  </si>
  <si>
    <t>構想設計(初期)</t>
    <rPh sb="0" eb="2">
      <t>コウソウ</t>
    </rPh>
    <rPh sb="2" eb="4">
      <t>セッケイ</t>
    </rPh>
    <rPh sb="5" eb="7">
      <t>ショキ</t>
    </rPh>
    <phoneticPr fontId="1"/>
  </si>
  <si>
    <t>◇---</t>
    <phoneticPr fontId="1"/>
  </si>
  <si>
    <t>--&gt;◆</t>
    <phoneticPr fontId="1"/>
  </si>
  <si>
    <t>◇----&gt;◆</t>
    <phoneticPr fontId="1"/>
  </si>
  <si>
    <t>------&gt;◆</t>
    <phoneticPr fontId="1"/>
  </si>
  <si>
    <t>/88H</t>
    <phoneticPr fontId="1"/>
  </si>
  <si>
    <t>◇--&gt;◆</t>
    <phoneticPr fontId="1"/>
  </si>
  <si>
    <t>◇--&gt;◆</t>
    <phoneticPr fontId="1"/>
  </si>
  <si>
    <t>◇---</t>
    <phoneticPr fontId="1"/>
  </si>
  <si>
    <t>--&gt;◆</t>
    <phoneticPr fontId="1"/>
  </si>
  <si>
    <t>◇--&gt;◆</t>
  </si>
  <si>
    <t>◇---</t>
  </si>
  <si>
    <t>--&gt;◆</t>
  </si>
  <si>
    <t>◇--</t>
    <phoneticPr fontId="1"/>
  </si>
  <si>
    <t>------&gt;◆</t>
  </si>
  <si>
    <t>実績時間</t>
    <rPh sb="0" eb="2">
      <t>ジッセキ</t>
    </rPh>
    <rPh sb="2" eb="4">
      <t>ジカン</t>
    </rPh>
    <phoneticPr fontId="1"/>
  </si>
  <si>
    <t>元</t>
    <rPh sb="0" eb="1">
      <t>モト</t>
    </rPh>
    <phoneticPr fontId="1"/>
  </si>
  <si>
    <t>sortTotal_score</t>
    <phoneticPr fontId="1"/>
  </si>
  <si>
    <t>sort(各科目名)_score</t>
    <rPh sb="5" eb="8">
      <t>カクカモク</t>
    </rPh>
    <rPh sb="8" eb="9">
      <t>メイ</t>
    </rPh>
    <phoneticPr fontId="1"/>
  </si>
  <si>
    <t>(各科目名)Data</t>
    <rPh sb="1" eb="4">
      <t>カクカモク</t>
    </rPh>
    <rPh sb="4" eb="5">
      <t>メイ</t>
    </rPh>
    <phoneticPr fontId="1"/>
  </si>
  <si>
    <t>◇-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</si>
</sst>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0.0&quot;H&quot;"/>
    <numFmt numFmtId="177" formatCode="m/d"/>
  </numFmts>
  <fonts count="31" x14ac:knownFonts="1"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</font>
    <font>
      <sz val="11"/>
      <color theme="1"/>
      <name val="游ゴシック"/>
      <family val="2"/>
      <charset val="128"/>
    </font>
    <font>
      <sz val="11"/>
      <color theme="1"/>
      <name val="ＭＳ ゴシック"/>
      <family val="3"/>
      <charset val="128"/>
    </font>
    <font>
      <sz val="22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3" tint="0.3999755851924192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9"/>
      <color theme="3" tint="0.39997558519241921"/>
      <name val="ＭＳ ゴシック"/>
      <family val="3"/>
      <charset val="128"/>
    </font>
    <font>
      <sz val="11"/>
      <color theme="5"/>
      <name val="ＭＳ ゴシック"/>
      <family val="3"/>
      <charset val="128"/>
    </font>
    <font>
      <sz val="11"/>
      <color rgb="FF0070C0"/>
      <name val="ＭＳ ゴシック"/>
      <family val="3"/>
      <charset val="128"/>
    </font>
    <font>
      <sz val="9"/>
      <color rgb="FF0070C0"/>
      <name val="ＭＳ ゴシック"/>
      <family val="3"/>
      <charset val="128"/>
    </font>
    <font>
      <b/>
      <sz val="14"/>
      <color theme="5"/>
      <name val="ＭＳ ゴシック"/>
      <family val="3"/>
      <charset val="128"/>
    </font>
    <font>
      <b/>
      <sz val="14"/>
      <color theme="0"/>
      <name val="ＭＳ ゴシック"/>
      <family val="3"/>
      <charset val="128"/>
    </font>
    <font>
      <sz val="24"/>
      <color theme="0"/>
      <name val="ＭＳ ゴシック"/>
      <family val="3"/>
      <charset val="128"/>
    </font>
    <font>
      <sz val="18"/>
      <color theme="0"/>
      <name val="ＭＳ ゴシック"/>
      <family val="3"/>
      <charset val="128"/>
    </font>
    <font>
      <sz val="11"/>
      <color theme="0" tint="-0.14999847407452621"/>
      <name val="ＭＳ ゴシック"/>
      <family val="3"/>
      <charset val="128"/>
    </font>
    <font>
      <u/>
      <sz val="11"/>
      <color theme="10"/>
      <name val="游ゴシック"/>
      <family val="2"/>
      <charset val="128"/>
    </font>
    <font>
      <b/>
      <sz val="11"/>
      <color theme="1"/>
      <name val="HGｺﾞｼｯｸM"/>
      <family val="3"/>
      <charset val="128"/>
      <scheme val="minor"/>
    </font>
    <font>
      <sz val="6"/>
      <name val="HGｺﾞｼｯｸM"/>
      <family val="2"/>
      <charset val="128"/>
      <scheme val="minor"/>
    </font>
    <font>
      <sz val="10"/>
      <color theme="1"/>
      <name val="Arial Unicode MS"/>
      <family val="3"/>
      <charset val="128"/>
    </font>
    <font>
      <i/>
      <sz val="10"/>
      <color theme="1"/>
      <name val="Arial Unicode MS"/>
      <family val="3"/>
      <charset val="128"/>
    </font>
    <font>
      <sz val="14"/>
      <color theme="1"/>
      <name val="游ゴシック"/>
      <family val="2"/>
      <charset val="128"/>
    </font>
    <font>
      <strike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1"/>
      <color theme="9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1"/>
      <color theme="6" tint="0.39997558519241921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4"/>
      <color theme="0" tint="-0.34998626667073579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6666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3"/>
      </top>
      <bottom/>
      <diagonal/>
    </border>
    <border>
      <left/>
      <right/>
      <top/>
      <bottom style="thick">
        <color theme="3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4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7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14" fontId="3" fillId="2" borderId="0" xfId="0" applyNumberFormat="1" applyFont="1" applyFill="1">
      <alignment vertical="center"/>
    </xf>
    <xf numFmtId="0" fontId="3" fillId="2" borderId="0" xfId="0" quotePrefix="1" applyFont="1" applyFill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5" fillId="2" borderId="3" xfId="0" applyFont="1" applyFill="1" applyBorder="1" applyAlignment="1">
      <alignment horizontal="center" vertical="center"/>
    </xf>
    <xf numFmtId="0" fontId="3" fillId="4" borderId="3" xfId="0" applyFont="1" applyFill="1" applyBorder="1">
      <alignment vertical="center"/>
    </xf>
    <xf numFmtId="0" fontId="3" fillId="4" borderId="4" xfId="0" applyFont="1" applyFill="1" applyBorder="1">
      <alignment vertical="center"/>
    </xf>
    <xf numFmtId="20" fontId="3" fillId="2" borderId="0" xfId="0" applyNumberFormat="1" applyFont="1" applyFill="1">
      <alignment vertical="center"/>
    </xf>
    <xf numFmtId="0" fontId="3" fillId="5" borderId="3" xfId="0" applyFont="1" applyFill="1" applyBorder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176" fontId="6" fillId="2" borderId="3" xfId="0" applyNumberFormat="1" applyFont="1" applyFill="1" applyBorder="1" applyAlignment="1">
      <alignment horizontal="center" vertical="center"/>
    </xf>
    <xf numFmtId="9" fontId="6" fillId="2" borderId="3" xfId="2" applyFont="1" applyFill="1" applyBorder="1" applyAlignment="1">
      <alignment horizontal="center" vertical="center"/>
    </xf>
    <xf numFmtId="0" fontId="6" fillId="2" borderId="11" xfId="0" applyFont="1" applyFill="1" applyBorder="1">
      <alignment vertical="center"/>
    </xf>
    <xf numFmtId="0" fontId="6" fillId="5" borderId="11" xfId="0" applyFont="1" applyFill="1" applyBorder="1">
      <alignment vertical="center"/>
    </xf>
    <xf numFmtId="0" fontId="6" fillId="2" borderId="3" xfId="0" applyFont="1" applyFill="1" applyBorder="1" applyAlignment="1">
      <alignment horizontal="right" vertical="center"/>
    </xf>
    <xf numFmtId="0" fontId="6" fillId="2" borderId="3" xfId="0" quotePrefix="1" applyFont="1" applyFill="1" applyBorder="1" applyAlignment="1">
      <alignment horizontal="left" vertical="center"/>
    </xf>
    <xf numFmtId="0" fontId="6" fillId="5" borderId="3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6" fillId="5" borderId="3" xfId="0" quotePrefix="1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6" fillId="3" borderId="11" xfId="0" applyFont="1" applyFill="1" applyBorder="1" applyAlignment="1">
      <alignment horizontal="center" vertical="center"/>
    </xf>
    <xf numFmtId="176" fontId="6" fillId="3" borderId="3" xfId="0" applyNumberFormat="1" applyFont="1" applyFill="1" applyBorder="1" applyAlignment="1">
      <alignment horizontal="center" vertical="center"/>
    </xf>
    <xf numFmtId="9" fontId="6" fillId="3" borderId="3" xfId="2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0" fontId="6" fillId="4" borderId="3" xfId="0" applyFont="1" applyFill="1" applyBorder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right" vertical="center"/>
    </xf>
    <xf numFmtId="0" fontId="6" fillId="3" borderId="3" xfId="0" quotePrefix="1" applyFont="1" applyFill="1" applyBorder="1" applyAlignment="1">
      <alignment horizontal="left" vertical="center"/>
    </xf>
    <xf numFmtId="0" fontId="6" fillId="2" borderId="3" xfId="0" quotePrefix="1" applyFont="1" applyFill="1" applyBorder="1" applyAlignment="1">
      <alignment horizontal="right" vertical="center"/>
    </xf>
    <xf numFmtId="0" fontId="3" fillId="0" borderId="4" xfId="0" applyFont="1" applyFill="1" applyBorder="1">
      <alignment vertical="center"/>
    </xf>
    <xf numFmtId="177" fontId="6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0" fillId="0" borderId="4" xfId="0" applyFont="1" applyFill="1" applyBorder="1" applyAlignment="1">
      <alignment horizontal="center" vertical="center"/>
    </xf>
    <xf numFmtId="176" fontId="10" fillId="2" borderId="4" xfId="0" applyNumberFormat="1" applyFont="1" applyFill="1" applyBorder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0" fontId="10" fillId="2" borderId="4" xfId="0" applyFont="1" applyFill="1" applyBorder="1">
      <alignment vertical="center"/>
    </xf>
    <xf numFmtId="0" fontId="10" fillId="5" borderId="4" xfId="0" applyFont="1" applyFill="1" applyBorder="1">
      <alignment vertical="center"/>
    </xf>
    <xf numFmtId="0" fontId="10" fillId="3" borderId="4" xfId="0" applyFont="1" applyFill="1" applyBorder="1" applyAlignment="1">
      <alignment horizontal="center" vertical="center"/>
    </xf>
    <xf numFmtId="176" fontId="10" fillId="3" borderId="4" xfId="0" applyNumberFormat="1" applyFont="1" applyFill="1" applyBorder="1" applyAlignment="1">
      <alignment horizontal="center" vertical="center"/>
    </xf>
    <xf numFmtId="9" fontId="10" fillId="3" borderId="0" xfId="2" applyFont="1" applyFill="1" applyAlignment="1">
      <alignment horizontal="center" vertical="center"/>
    </xf>
    <xf numFmtId="0" fontId="10" fillId="3" borderId="4" xfId="0" applyFont="1" applyFill="1" applyBorder="1">
      <alignment vertical="center"/>
    </xf>
    <xf numFmtId="0" fontId="10" fillId="4" borderId="4" xfId="0" applyFont="1" applyFill="1" applyBorder="1" applyAlignment="1">
      <alignment horizontal="center" vertical="center"/>
    </xf>
    <xf numFmtId="176" fontId="10" fillId="4" borderId="4" xfId="0" applyNumberFormat="1" applyFont="1" applyFill="1" applyBorder="1" applyAlignment="1">
      <alignment horizontal="center" vertical="center"/>
    </xf>
    <xf numFmtId="9" fontId="10" fillId="4" borderId="0" xfId="2" applyFont="1" applyFill="1" applyAlignment="1">
      <alignment horizontal="center" vertical="center"/>
    </xf>
    <xf numFmtId="0" fontId="10" fillId="4" borderId="4" xfId="0" applyFont="1" applyFill="1" applyBorder="1">
      <alignment vertical="center"/>
    </xf>
    <xf numFmtId="9" fontId="10" fillId="2" borderId="4" xfId="2" applyFont="1" applyFill="1" applyBorder="1" applyAlignment="1">
      <alignment horizontal="center" vertical="center"/>
    </xf>
    <xf numFmtId="177" fontId="10" fillId="0" borderId="4" xfId="0" applyNumberFormat="1" applyFont="1" applyFill="1" applyBorder="1" applyAlignment="1">
      <alignment horizontal="center" vertical="center"/>
    </xf>
    <xf numFmtId="177" fontId="6" fillId="3" borderId="0" xfId="0" applyNumberFormat="1" applyFont="1" applyFill="1" applyAlignment="1">
      <alignment horizontal="center" vertical="center"/>
    </xf>
    <xf numFmtId="177" fontId="10" fillId="3" borderId="4" xfId="0" applyNumberFormat="1" applyFont="1" applyFill="1" applyBorder="1" applyAlignment="1">
      <alignment horizontal="center" vertical="center"/>
    </xf>
    <xf numFmtId="177" fontId="6" fillId="4" borderId="0" xfId="0" applyNumberFormat="1" applyFont="1" applyFill="1" applyAlignment="1">
      <alignment horizontal="center" vertical="center"/>
    </xf>
    <xf numFmtId="177" fontId="10" fillId="4" borderId="4" xfId="0" applyNumberFormat="1" applyFont="1" applyFill="1" applyBorder="1" applyAlignment="1">
      <alignment horizontal="center" vertical="center"/>
    </xf>
    <xf numFmtId="0" fontId="12" fillId="2" borderId="0" xfId="0" applyFont="1" applyFill="1">
      <alignment vertical="center"/>
    </xf>
    <xf numFmtId="176" fontId="12" fillId="2" borderId="0" xfId="0" applyNumberFormat="1" applyFont="1" applyFill="1">
      <alignment vertical="center"/>
    </xf>
    <xf numFmtId="0" fontId="6" fillId="2" borderId="0" xfId="0" applyFont="1" applyFill="1" applyAlignment="1">
      <alignment horizontal="right" vertical="center"/>
    </xf>
    <xf numFmtId="6" fontId="6" fillId="2" borderId="0" xfId="1" applyFont="1" applyFill="1">
      <alignment vertical="center"/>
    </xf>
    <xf numFmtId="0" fontId="6" fillId="2" borderId="0" xfId="0" applyFont="1" applyFill="1" applyAlignment="1">
      <alignment horizontal="center" vertical="center"/>
    </xf>
    <xf numFmtId="0" fontId="3" fillId="2" borderId="21" xfId="0" applyFont="1" applyFill="1" applyBorder="1">
      <alignment vertical="center"/>
    </xf>
    <xf numFmtId="0" fontId="3" fillId="2" borderId="21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16" fillId="7" borderId="17" xfId="0" applyFont="1" applyFill="1" applyBorder="1">
      <alignment vertical="center"/>
    </xf>
    <xf numFmtId="9" fontId="16" fillId="7" borderId="24" xfId="0" applyNumberFormat="1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17" fillId="0" borderId="0" xfId="3">
      <alignment vertical="center"/>
    </xf>
    <xf numFmtId="0" fontId="0" fillId="2" borderId="0" xfId="0" applyFill="1">
      <alignment vertical="center"/>
    </xf>
    <xf numFmtId="0" fontId="17" fillId="2" borderId="0" xfId="3" applyFill="1">
      <alignment vertical="center"/>
    </xf>
    <xf numFmtId="9" fontId="6" fillId="2" borderId="0" xfId="2" applyFont="1" applyFill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>
      <alignment vertical="center"/>
    </xf>
    <xf numFmtId="0" fontId="0" fillId="8" borderId="0" xfId="0" applyFill="1">
      <alignment vertical="center"/>
    </xf>
    <xf numFmtId="0" fontId="0" fillId="6" borderId="0" xfId="0" applyFill="1">
      <alignment vertical="center"/>
    </xf>
    <xf numFmtId="0" fontId="0" fillId="2" borderId="0" xfId="0" applyFill="1" applyAlignment="1">
      <alignment vertical="center"/>
    </xf>
    <xf numFmtId="0" fontId="22" fillId="2" borderId="0" xfId="0" applyFont="1" applyFill="1">
      <alignment vertical="center"/>
    </xf>
    <xf numFmtId="0" fontId="0" fillId="2" borderId="9" xfId="0" applyFill="1" applyBorder="1">
      <alignment vertical="center"/>
    </xf>
    <xf numFmtId="0" fontId="0" fillId="2" borderId="9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vertical="center"/>
    </xf>
    <xf numFmtId="0" fontId="0" fillId="2" borderId="21" xfId="0" applyFill="1" applyBorder="1">
      <alignment vertical="center"/>
    </xf>
    <xf numFmtId="0" fontId="0" fillId="2" borderId="21" xfId="0" applyFill="1" applyBorder="1" applyAlignment="1">
      <alignment vertical="center"/>
    </xf>
    <xf numFmtId="0" fontId="0" fillId="2" borderId="12" xfId="0" applyFill="1" applyBorder="1">
      <alignment vertical="center"/>
    </xf>
    <xf numFmtId="0" fontId="0" fillId="2" borderId="27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0" xfId="0" applyFill="1" applyBorder="1" applyAlignment="1">
      <alignment vertical="center"/>
    </xf>
    <xf numFmtId="0" fontId="0" fillId="8" borderId="21" xfId="0" applyFill="1" applyBorder="1">
      <alignment vertical="center"/>
    </xf>
    <xf numFmtId="0" fontId="0" fillId="8" borderId="21" xfId="0" applyFill="1" applyBorder="1" applyAlignment="1">
      <alignment vertical="center"/>
    </xf>
    <xf numFmtId="0" fontId="0" fillId="9" borderId="12" xfId="0" applyFill="1" applyBorder="1" applyAlignment="1">
      <alignment vertical="center"/>
    </xf>
    <xf numFmtId="0" fontId="0" fillId="9" borderId="0" xfId="0" applyFill="1">
      <alignment vertical="center"/>
    </xf>
    <xf numFmtId="0" fontId="0" fillId="9" borderId="21" xfId="0" applyFill="1" applyBorder="1">
      <alignment vertical="center"/>
    </xf>
    <xf numFmtId="0" fontId="0" fillId="9" borderId="0" xfId="0" applyFill="1" applyBorder="1">
      <alignment vertical="center"/>
    </xf>
    <xf numFmtId="0" fontId="0" fillId="9" borderId="9" xfId="0" applyFill="1" applyBorder="1">
      <alignment vertical="center"/>
    </xf>
    <xf numFmtId="0" fontId="0" fillId="8" borderId="26" xfId="0" applyFill="1" applyBorder="1">
      <alignment vertical="center"/>
    </xf>
    <xf numFmtId="0" fontId="24" fillId="9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right" vertical="center"/>
    </xf>
    <xf numFmtId="0" fontId="6" fillId="2" borderId="11" xfId="0" applyFont="1" applyFill="1" applyBorder="1" applyAlignment="1">
      <alignment horizontal="center" vertical="center"/>
    </xf>
    <xf numFmtId="9" fontId="6" fillId="2" borderId="11" xfId="2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left" vertical="center"/>
    </xf>
    <xf numFmtId="177" fontId="10" fillId="2" borderId="4" xfId="0" applyNumberFormat="1" applyFont="1" applyFill="1" applyBorder="1" applyAlignment="1">
      <alignment horizontal="center" vertical="center"/>
    </xf>
    <xf numFmtId="0" fontId="10" fillId="2" borderId="4" xfId="0" quotePrefix="1" applyFont="1" applyFill="1" applyBorder="1">
      <alignment vertical="center"/>
    </xf>
    <xf numFmtId="9" fontId="25" fillId="2" borderId="0" xfId="2" applyFont="1" applyFill="1" applyAlignment="1">
      <alignment horizontal="right" vertical="center"/>
    </xf>
    <xf numFmtId="0" fontId="26" fillId="10" borderId="0" xfId="0" applyFont="1" applyFill="1">
      <alignment vertical="center"/>
    </xf>
    <xf numFmtId="176" fontId="6" fillId="0" borderId="3" xfId="0" applyNumberFormat="1" applyFont="1" applyFill="1" applyBorder="1" applyAlignment="1">
      <alignment horizontal="center" vertical="center"/>
    </xf>
    <xf numFmtId="176" fontId="27" fillId="11" borderId="3" xfId="0" applyNumberFormat="1" applyFont="1" applyFill="1" applyBorder="1" applyAlignment="1">
      <alignment horizontal="center" vertical="center"/>
    </xf>
    <xf numFmtId="0" fontId="27" fillId="11" borderId="0" xfId="0" applyFont="1" applyFill="1">
      <alignment vertical="center"/>
    </xf>
    <xf numFmtId="0" fontId="10" fillId="4" borderId="4" xfId="0" applyFont="1" applyFill="1" applyBorder="1" applyAlignment="1">
      <alignment horizontal="right" vertical="center"/>
    </xf>
    <xf numFmtId="0" fontId="26" fillId="10" borderId="3" xfId="0" applyFont="1" applyFill="1" applyBorder="1">
      <alignment vertical="center"/>
    </xf>
    <xf numFmtId="0" fontId="26" fillId="10" borderId="11" xfId="0" applyFont="1" applyFill="1" applyBorder="1" applyAlignment="1">
      <alignment horizontal="center" vertical="center"/>
    </xf>
    <xf numFmtId="177" fontId="26" fillId="10" borderId="0" xfId="0" applyNumberFormat="1" applyFont="1" applyFill="1" applyAlignment="1">
      <alignment horizontal="center" vertical="center"/>
    </xf>
    <xf numFmtId="0" fontId="26" fillId="10" borderId="4" xfId="0" applyFont="1" applyFill="1" applyBorder="1">
      <alignment vertical="center"/>
    </xf>
    <xf numFmtId="0" fontId="26" fillId="10" borderId="4" xfId="0" applyFont="1" applyFill="1" applyBorder="1" applyAlignment="1">
      <alignment horizontal="center" vertical="center"/>
    </xf>
    <xf numFmtId="177" fontId="26" fillId="10" borderId="4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vertical="center"/>
    </xf>
    <xf numFmtId="0" fontId="10" fillId="2" borderId="4" xfId="0" quotePrefix="1" applyFont="1" applyFill="1" applyBorder="1" applyAlignment="1">
      <alignment horizontal="right" vertical="center"/>
    </xf>
    <xf numFmtId="0" fontId="28" fillId="0" borderId="3" xfId="0" applyFont="1" applyFill="1" applyBorder="1">
      <alignment vertical="center"/>
    </xf>
    <xf numFmtId="0" fontId="28" fillId="0" borderId="4" xfId="0" applyFont="1" applyFill="1" applyBorder="1">
      <alignment vertical="center"/>
    </xf>
    <xf numFmtId="0" fontId="28" fillId="2" borderId="3" xfId="0" applyFont="1" applyFill="1" applyBorder="1">
      <alignment vertical="center"/>
    </xf>
    <xf numFmtId="0" fontId="28" fillId="2" borderId="4" xfId="0" applyFont="1" applyFill="1" applyBorder="1">
      <alignment vertical="center"/>
    </xf>
    <xf numFmtId="0" fontId="28" fillId="3" borderId="3" xfId="0" applyFont="1" applyFill="1" applyBorder="1">
      <alignment vertical="center"/>
    </xf>
    <xf numFmtId="0" fontId="28" fillId="3" borderId="4" xfId="0" applyFont="1" applyFill="1" applyBorder="1">
      <alignment vertical="center"/>
    </xf>
    <xf numFmtId="177" fontId="27" fillId="2" borderId="0" xfId="0" applyNumberFormat="1" applyFont="1" applyFill="1" applyAlignment="1">
      <alignment horizontal="center" vertical="center"/>
    </xf>
    <xf numFmtId="0" fontId="27" fillId="2" borderId="3" xfId="0" applyFont="1" applyFill="1" applyBorder="1" applyAlignment="1">
      <alignment horizontal="right" vertical="center"/>
    </xf>
    <xf numFmtId="0" fontId="27" fillId="2" borderId="3" xfId="0" quotePrefix="1" applyFont="1" applyFill="1" applyBorder="1" applyAlignment="1">
      <alignment horizontal="left" vertical="center"/>
    </xf>
    <xf numFmtId="0" fontId="27" fillId="2" borderId="3" xfId="0" applyFont="1" applyFill="1" applyBorder="1">
      <alignment vertical="center"/>
    </xf>
    <xf numFmtId="0" fontId="27" fillId="2" borderId="3" xfId="0" applyFont="1" applyFill="1" applyBorder="1" applyAlignment="1">
      <alignment horizontal="left" vertical="center"/>
    </xf>
    <xf numFmtId="0" fontId="27" fillId="3" borderId="3" xfId="0" applyFont="1" applyFill="1" applyBorder="1" applyAlignment="1">
      <alignment horizontal="right" vertical="center"/>
    </xf>
    <xf numFmtId="0" fontId="27" fillId="3" borderId="3" xfId="0" quotePrefix="1" applyFont="1" applyFill="1" applyBorder="1" applyAlignment="1">
      <alignment horizontal="left" vertical="center"/>
    </xf>
    <xf numFmtId="0" fontId="27" fillId="2" borderId="0" xfId="0" applyFont="1" applyFill="1">
      <alignment vertical="center"/>
    </xf>
    <xf numFmtId="0" fontId="29" fillId="2" borderId="0" xfId="0" applyFont="1" applyFill="1">
      <alignment vertical="center"/>
    </xf>
    <xf numFmtId="176" fontId="29" fillId="2" borderId="0" xfId="0" applyNumberFormat="1" applyFont="1" applyFill="1">
      <alignment vertical="center"/>
    </xf>
    <xf numFmtId="0" fontId="30" fillId="2" borderId="0" xfId="0" applyFont="1" applyFill="1">
      <alignment vertical="center"/>
    </xf>
    <xf numFmtId="9" fontId="14" fillId="7" borderId="16" xfId="0" applyNumberFormat="1" applyFont="1" applyFill="1" applyBorder="1" applyAlignment="1">
      <alignment horizontal="center" vertical="center"/>
    </xf>
    <xf numFmtId="9" fontId="14" fillId="7" borderId="18" xfId="0" applyNumberFormat="1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13" fillId="7" borderId="23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right" vertical="center"/>
    </xf>
    <xf numFmtId="9" fontId="6" fillId="0" borderId="22" xfId="2" applyFont="1" applyFill="1" applyBorder="1" applyAlignment="1">
      <alignment horizontal="right" vertical="center"/>
    </xf>
    <xf numFmtId="9" fontId="6" fillId="3" borderId="2" xfId="2" applyFont="1" applyFill="1" applyBorder="1" applyAlignment="1">
      <alignment horizontal="right" vertical="center"/>
    </xf>
    <xf numFmtId="9" fontId="6" fillId="3" borderId="22" xfId="2" applyFont="1" applyFill="1" applyBorder="1" applyAlignment="1">
      <alignment horizontal="right" vertical="center"/>
    </xf>
    <xf numFmtId="9" fontId="6" fillId="4" borderId="2" xfId="2" applyFont="1" applyFill="1" applyBorder="1" applyAlignment="1">
      <alignment horizontal="right" vertical="center"/>
    </xf>
    <xf numFmtId="9" fontId="6" fillId="4" borderId="22" xfId="2" applyFont="1" applyFill="1" applyBorder="1" applyAlignment="1">
      <alignment horizontal="right" vertical="center"/>
    </xf>
    <xf numFmtId="9" fontId="6" fillId="0" borderId="1" xfId="2" applyFont="1" applyFill="1" applyBorder="1" applyAlignment="1">
      <alignment horizontal="right" vertical="center"/>
    </xf>
    <xf numFmtId="17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</cellXfs>
  <cellStyles count="4">
    <cellStyle name="パーセント" xfId="2" builtinId="5"/>
    <cellStyle name="ハイパーリンク" xfId="3" builtinId="8"/>
    <cellStyle name="通貨" xfId="1" builtinId="7"/>
    <cellStyle name="標準" xfId="0" builtinId="0"/>
  </cellStyles>
  <dxfs count="36"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66FF"/>
      <color rgb="FF63C384"/>
      <color rgb="FFFFFF66"/>
      <color rgb="FFFFCCFF"/>
      <color rgb="FFCCFF99"/>
      <color rgb="FFCCCCFF"/>
      <color rgb="FFCCFFCC"/>
      <color rgb="FFCC99FF"/>
      <color rgb="FF99C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12</xdr:col>
      <xdr:colOff>288471</xdr:colOff>
      <xdr:row>38</xdr:row>
      <xdr:rowOff>131296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57" y="1197429"/>
          <a:ext cx="7772400" cy="845886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0003" preserveFormatting="0" connectionId="1" autoFormatId="20" applyNumberFormats="0" applyBorderFormats="0" applyFontFormats="1" applyPatternFormats="1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モジュール">
  <a:themeElements>
    <a:clrScheme name="モジュール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モジュール">
      <a:maj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モジュール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7500"/>
                <a:satMod val="137000"/>
              </a:schemeClr>
            </a:gs>
            <a:gs pos="55000">
              <a:schemeClr val="phClr">
                <a:shade val="69000"/>
                <a:satMod val="137000"/>
              </a:schemeClr>
            </a:gs>
            <a:gs pos="100000">
              <a:schemeClr val="phClr">
                <a:shade val="98000"/>
                <a:satMod val="137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48000" cap="flat" cmpd="thickThin" algn="ctr">
          <a:solidFill>
            <a:schemeClr val="phClr"/>
          </a:solidFill>
          <a:prstDash val="solid"/>
        </a:ln>
        <a:ln w="48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5000" dist="25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1800000"/>
            </a:lightRig>
          </a:scene3d>
          <a:sp3d prstMaterial="matte">
            <a:bevelT h="200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300000"/>
              </a:schemeClr>
            </a:gs>
            <a:gs pos="12000">
              <a:schemeClr val="phClr">
                <a:tint val="48000"/>
                <a:satMod val="300000"/>
              </a:schemeClr>
            </a:gs>
            <a:gs pos="20000">
              <a:schemeClr val="phClr">
                <a:tint val="49000"/>
                <a:satMod val="30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10000" t="-25000" r="10000" b="125000"/>
          </a:path>
        </a:gradFill>
        <a:blipFill>
          <a:blip xmlns:r="http://schemas.openxmlformats.org/officeDocument/2006/relationships" r:embed="rId1">
            <a:duotone>
              <a:schemeClr val="phClr">
                <a:shade val="75000"/>
                <a:satMod val="105000"/>
              </a:schemeClr>
              <a:schemeClr val="phClr">
                <a:tint val="95000"/>
                <a:satMod val="105000"/>
              </a:schemeClr>
            </a:duotone>
          </a:blip>
          <a:tile tx="0" ty="0" sx="38000" sy="38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ubota-Git/Test_Scor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Kubota-Git/Test_Scor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mind.com/app/doc/d68175499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aoshukai.com/20/20/0004/" TargetMode="External"/><Relationship Id="rId2" Type="http://schemas.openxmlformats.org/officeDocument/2006/relationships/hyperlink" Target="http://www.gaoshukai.com/lab/0014/" TargetMode="External"/><Relationship Id="rId1" Type="http://schemas.openxmlformats.org/officeDocument/2006/relationships/hyperlink" Target="http://www.gaoshukai.com/lab/0003/" TargetMode="Externa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63"/>
  <sheetViews>
    <sheetView tabSelected="1" topLeftCell="A2" zoomScale="85" zoomScaleNormal="85" workbookViewId="0">
      <pane xSplit="7" ySplit="9" topLeftCell="N11" activePane="bottomRight" state="frozen"/>
      <selection activeCell="A2" sqref="A2"/>
      <selection pane="topRight" activeCell="H2" sqref="H2"/>
      <selection pane="bottomLeft" activeCell="A11" sqref="A11"/>
      <selection pane="bottomRight" activeCell="U31" sqref="U31"/>
    </sheetView>
  </sheetViews>
  <sheetFormatPr defaultRowHeight="13.5" outlineLevelRow="1" x14ac:dyDescent="0.4"/>
  <cols>
    <col min="1" max="1" width="2.375" style="1" customWidth="1"/>
    <col min="2" max="2" width="23.25" style="1" customWidth="1"/>
    <col min="3" max="3" width="11.625" style="1" bestFit="1" customWidth="1"/>
    <col min="4" max="4" width="5.875" style="1" customWidth="1"/>
    <col min="5" max="5" width="11.25" style="1" customWidth="1"/>
    <col min="6" max="6" width="6.75" style="1" customWidth="1"/>
    <col min="7" max="7" width="14.125" style="1" customWidth="1"/>
    <col min="8" max="8" width="9.5" style="1" bestFit="1" customWidth="1"/>
    <col min="9" max="9" width="9" style="1"/>
    <col min="10" max="11" width="3.625" style="1" customWidth="1"/>
    <col min="12" max="12" width="9" style="1" customWidth="1"/>
    <col min="13" max="16" width="9" style="1"/>
    <col min="17" max="18" width="3.625" style="1" customWidth="1"/>
    <col min="19" max="23" width="9" style="1"/>
    <col min="24" max="24" width="3.625" style="1" customWidth="1"/>
    <col min="25" max="16384" width="9" style="1"/>
  </cols>
  <sheetData>
    <row r="2" spans="2:24" ht="26.25" thickBot="1" x14ac:dyDescent="0.45">
      <c r="B2" s="2" t="s">
        <v>0</v>
      </c>
      <c r="C2" s="2"/>
      <c r="D2" s="2"/>
      <c r="E2" s="2"/>
      <c r="F2" s="2"/>
      <c r="G2" s="2"/>
      <c r="I2" s="1" t="s">
        <v>38</v>
      </c>
      <c r="L2" s="1" t="s">
        <v>49</v>
      </c>
    </row>
    <row r="3" spans="2:24" ht="14.25" customHeight="1" thickTop="1" x14ac:dyDescent="0.4">
      <c r="B3" s="83" t="s">
        <v>209</v>
      </c>
      <c r="E3" s="155" t="s">
        <v>51</v>
      </c>
      <c r="F3" s="156"/>
      <c r="G3" s="157"/>
      <c r="I3" s="1" t="s">
        <v>39</v>
      </c>
      <c r="L3" s="1" t="s">
        <v>50</v>
      </c>
      <c r="O3" s="53" t="s">
        <v>205</v>
      </c>
      <c r="P3" s="1" t="s">
        <v>206</v>
      </c>
    </row>
    <row r="4" spans="2:24" ht="18.75" customHeight="1" x14ac:dyDescent="0.4">
      <c r="B4" s="84" t="s">
        <v>208</v>
      </c>
      <c r="E4" s="158"/>
      <c r="F4" s="159"/>
      <c r="G4" s="160"/>
      <c r="I4" s="4" t="s">
        <v>41</v>
      </c>
      <c r="L4" s="4" t="s">
        <v>40</v>
      </c>
      <c r="O4" s="122">
        <v>1.01</v>
      </c>
      <c r="P4" s="1" t="s">
        <v>207</v>
      </c>
    </row>
    <row r="5" spans="2:24" ht="18.75" customHeight="1" x14ac:dyDescent="0.4">
      <c r="B5" s="1" t="s">
        <v>1</v>
      </c>
      <c r="C5" s="3">
        <v>44259</v>
      </c>
      <c r="E5" s="161" t="s">
        <v>58</v>
      </c>
      <c r="F5" s="162"/>
      <c r="G5" s="153">
        <f>SUM(F12+F14+F16+F18+F30+F20+F22+F32+F24+F28+F42+F40+F36+F44+F46+F48+F50)</f>
        <v>0.52727272727272723</v>
      </c>
      <c r="I5" s="35" t="s">
        <v>12</v>
      </c>
      <c r="L5" s="51" t="s">
        <v>10</v>
      </c>
      <c r="O5" s="123" t="s">
        <v>212</v>
      </c>
    </row>
    <row r="6" spans="2:24" ht="19.5" customHeight="1" thickBot="1" x14ac:dyDescent="0.45">
      <c r="B6" s="1" t="s">
        <v>6</v>
      </c>
      <c r="C6" s="3">
        <v>44259</v>
      </c>
      <c r="E6" s="79" t="s">
        <v>52</v>
      </c>
      <c r="F6" s="80">
        <f>1-G5</f>
        <v>0.47272727272727277</v>
      </c>
      <c r="G6" s="154"/>
      <c r="I6" s="1" t="s">
        <v>28</v>
      </c>
      <c r="O6" s="149" t="s">
        <v>213</v>
      </c>
    </row>
    <row r="7" spans="2:24" ht="14.25" thickTop="1" x14ac:dyDescent="0.4">
      <c r="B7" s="1" t="s">
        <v>4</v>
      </c>
      <c r="C7" s="3" t="s">
        <v>5</v>
      </c>
    </row>
    <row r="8" spans="2:24" x14ac:dyDescent="0.4">
      <c r="B8" s="172" t="s">
        <v>2</v>
      </c>
      <c r="C8" s="14"/>
      <c r="D8" s="14"/>
      <c r="E8" s="14"/>
      <c r="F8" s="14"/>
      <c r="G8" s="15"/>
      <c r="H8" s="171" t="s">
        <v>3</v>
      </c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</row>
    <row r="9" spans="2:24" x14ac:dyDescent="0.4">
      <c r="B9" s="173"/>
      <c r="C9" s="76"/>
      <c r="D9" s="77"/>
      <c r="E9" s="134" t="s">
        <v>215</v>
      </c>
      <c r="F9" s="77"/>
      <c r="G9" s="78"/>
      <c r="H9" s="170" t="s">
        <v>217</v>
      </c>
      <c r="I9" s="170"/>
      <c r="J9" s="170"/>
      <c r="K9" s="170" t="s">
        <v>218</v>
      </c>
      <c r="L9" s="170"/>
      <c r="M9" s="170"/>
      <c r="N9" s="170"/>
      <c r="O9" s="170"/>
      <c r="P9" s="170"/>
      <c r="Q9" s="170"/>
      <c r="R9" s="170" t="s">
        <v>219</v>
      </c>
      <c r="S9" s="170"/>
      <c r="T9" s="170"/>
      <c r="U9" s="170"/>
      <c r="V9" s="170"/>
      <c r="W9" s="170"/>
      <c r="X9" s="170"/>
    </row>
    <row r="10" spans="2:24" ht="19.5" customHeight="1" thickBot="1" x14ac:dyDescent="0.45">
      <c r="B10" s="174"/>
      <c r="C10" s="175" t="s">
        <v>55</v>
      </c>
      <c r="D10" s="176"/>
      <c r="E10" s="34" t="s">
        <v>37</v>
      </c>
      <c r="F10" s="34" t="s">
        <v>34</v>
      </c>
      <c r="G10" s="33" t="s">
        <v>35</v>
      </c>
      <c r="H10" s="16">
        <v>4</v>
      </c>
      <c r="I10" s="16">
        <v>5</v>
      </c>
      <c r="J10" s="17">
        <v>6</v>
      </c>
      <c r="K10" s="17">
        <v>7</v>
      </c>
      <c r="L10" s="16">
        <v>8</v>
      </c>
      <c r="M10" s="16">
        <v>9</v>
      </c>
      <c r="N10" s="16">
        <v>10</v>
      </c>
      <c r="O10" s="16">
        <v>11</v>
      </c>
      <c r="P10" s="16">
        <v>12</v>
      </c>
      <c r="Q10" s="17">
        <v>13</v>
      </c>
      <c r="R10" s="17">
        <v>14</v>
      </c>
      <c r="S10" s="16">
        <v>15</v>
      </c>
      <c r="T10" s="16">
        <v>16</v>
      </c>
      <c r="U10" s="16">
        <v>17</v>
      </c>
      <c r="V10" s="16">
        <v>18</v>
      </c>
      <c r="W10" s="16">
        <v>19</v>
      </c>
      <c r="X10" s="17">
        <v>14</v>
      </c>
    </row>
    <row r="11" spans="2:24" ht="14.25" thickTop="1" x14ac:dyDescent="0.4">
      <c r="B11" s="81" t="s">
        <v>7</v>
      </c>
      <c r="C11" s="117" t="s">
        <v>8</v>
      </c>
      <c r="D11" s="50">
        <v>44259</v>
      </c>
      <c r="E11" s="124">
        <v>1.5</v>
      </c>
      <c r="F11" s="118">
        <f t="shared" ref="F11:F19" si="0">E11/$X$56</f>
        <v>1.7045454545454544E-2</v>
      </c>
      <c r="G11" s="163">
        <f t="shared" ref="G11" si="1">E12/E11</f>
        <v>1</v>
      </c>
      <c r="H11" s="119" t="s">
        <v>13</v>
      </c>
      <c r="I11" s="22"/>
      <c r="J11" s="23"/>
      <c r="K11" s="23"/>
      <c r="L11" s="22"/>
      <c r="M11" s="22"/>
      <c r="N11" s="22"/>
      <c r="O11" s="22"/>
      <c r="P11" s="22"/>
      <c r="Q11" s="23"/>
      <c r="R11" s="23"/>
      <c r="S11" s="22"/>
      <c r="T11" s="22"/>
      <c r="U11" s="22"/>
      <c r="V11" s="22"/>
      <c r="W11" s="22"/>
      <c r="X11" s="23"/>
    </row>
    <row r="12" spans="2:24" ht="18.75" customHeight="1" x14ac:dyDescent="0.4">
      <c r="B12" s="49"/>
      <c r="C12" s="115" t="s">
        <v>56</v>
      </c>
      <c r="D12" s="120">
        <v>44259</v>
      </c>
      <c r="E12" s="53">
        <v>1.5</v>
      </c>
      <c r="F12" s="54">
        <f t="shared" si="0"/>
        <v>1.7045454545454544E-2</v>
      </c>
      <c r="G12" s="164"/>
      <c r="H12" s="55" t="s">
        <v>53</v>
      </c>
      <c r="I12" s="55"/>
      <c r="J12" s="56"/>
      <c r="K12" s="56"/>
      <c r="L12" s="55"/>
      <c r="M12" s="55"/>
      <c r="N12" s="55"/>
      <c r="O12" s="55"/>
      <c r="P12" s="55"/>
      <c r="Q12" s="56"/>
      <c r="R12" s="56"/>
      <c r="S12" s="55"/>
      <c r="T12" s="55"/>
      <c r="U12" s="55"/>
      <c r="V12" s="55"/>
      <c r="W12" s="55"/>
      <c r="X12" s="56"/>
    </row>
    <row r="13" spans="2:24" x14ac:dyDescent="0.4">
      <c r="B13" s="5" t="s">
        <v>17</v>
      </c>
      <c r="C13" s="18" t="s">
        <v>8</v>
      </c>
      <c r="D13" s="50">
        <v>44259</v>
      </c>
      <c r="E13" s="124">
        <f>5-2.5</f>
        <v>2.5</v>
      </c>
      <c r="F13" s="21">
        <f t="shared" si="0"/>
        <v>2.8409090909090908E-2</v>
      </c>
      <c r="G13" s="163">
        <f t="shared" ref="G13" si="2">E14/E13</f>
        <v>1</v>
      </c>
      <c r="H13" s="39" t="s">
        <v>62</v>
      </c>
      <c r="I13" s="25"/>
      <c r="J13" s="26"/>
      <c r="K13" s="26"/>
      <c r="L13" s="25" t="s">
        <v>61</v>
      </c>
      <c r="M13" s="27"/>
      <c r="N13" s="27"/>
      <c r="O13" s="27"/>
      <c r="P13" s="27"/>
      <c r="Q13" s="26"/>
      <c r="R13" s="26"/>
      <c r="S13" s="27"/>
      <c r="T13" s="27"/>
      <c r="U13" s="27"/>
      <c r="V13" s="25"/>
      <c r="W13" s="27"/>
      <c r="X13" s="26"/>
    </row>
    <row r="14" spans="2:24" x14ac:dyDescent="0.4">
      <c r="B14" s="6" t="s">
        <v>59</v>
      </c>
      <c r="C14" s="52" t="s">
        <v>56</v>
      </c>
      <c r="D14" s="66">
        <v>44259</v>
      </c>
      <c r="E14" s="53">
        <v>2.5</v>
      </c>
      <c r="F14" s="54">
        <f t="shared" si="0"/>
        <v>2.8409090909090908E-2</v>
      </c>
      <c r="G14" s="164"/>
      <c r="H14" s="55" t="s">
        <v>63</v>
      </c>
      <c r="I14" s="55"/>
      <c r="J14" s="56"/>
      <c r="K14" s="56"/>
      <c r="L14" s="55"/>
      <c r="M14" s="55"/>
      <c r="N14" s="55"/>
      <c r="O14" s="55"/>
      <c r="P14" s="55"/>
      <c r="Q14" s="56"/>
      <c r="R14" s="56"/>
      <c r="S14" s="55"/>
      <c r="T14" s="55"/>
      <c r="U14" s="55"/>
      <c r="V14" s="55"/>
      <c r="W14" s="55"/>
      <c r="X14" s="56"/>
    </row>
    <row r="15" spans="2:24" x14ac:dyDescent="0.4">
      <c r="B15" s="5" t="s">
        <v>226</v>
      </c>
      <c r="C15" s="18" t="s">
        <v>8</v>
      </c>
      <c r="D15" s="50">
        <v>44259</v>
      </c>
      <c r="E15" s="124">
        <f>3-1</f>
        <v>2</v>
      </c>
      <c r="F15" s="21">
        <f t="shared" si="0"/>
        <v>2.2727272727272728E-2</v>
      </c>
      <c r="G15" s="163">
        <f t="shared" ref="G15" si="3">E16/E15</f>
        <v>1</v>
      </c>
      <c r="H15" s="24" t="s">
        <v>65</v>
      </c>
      <c r="I15" s="25" t="s">
        <v>18</v>
      </c>
      <c r="J15" s="28"/>
      <c r="K15" s="26"/>
      <c r="L15" s="27"/>
      <c r="M15" s="27"/>
      <c r="N15" s="27"/>
      <c r="O15" s="27"/>
      <c r="P15" s="27"/>
      <c r="Q15" s="28"/>
      <c r="R15" s="26"/>
      <c r="S15" s="27"/>
      <c r="T15" s="27"/>
      <c r="U15" s="27"/>
      <c r="V15" s="27"/>
      <c r="W15" s="27"/>
      <c r="X15" s="26"/>
    </row>
    <row r="16" spans="2:24" x14ac:dyDescent="0.4">
      <c r="B16" s="6"/>
      <c r="C16" s="52" t="s">
        <v>56</v>
      </c>
      <c r="D16" s="66">
        <v>44259</v>
      </c>
      <c r="E16" s="53">
        <f>1+1</f>
        <v>2</v>
      </c>
      <c r="F16" s="54">
        <f t="shared" si="0"/>
        <v>2.2727272727272728E-2</v>
      </c>
      <c r="G16" s="164"/>
      <c r="H16" s="116" t="s">
        <v>65</v>
      </c>
      <c r="I16" s="121" t="s">
        <v>210</v>
      </c>
      <c r="J16" s="56"/>
      <c r="K16" s="56"/>
      <c r="L16" s="55"/>
      <c r="M16" s="55"/>
      <c r="N16" s="55"/>
      <c r="O16" s="55"/>
      <c r="P16" s="55"/>
      <c r="Q16" s="56"/>
      <c r="R16" s="56"/>
      <c r="S16" s="55"/>
      <c r="T16" s="55"/>
      <c r="U16" s="55"/>
      <c r="V16" s="55"/>
      <c r="W16" s="55"/>
      <c r="X16" s="56"/>
    </row>
    <row r="17" spans="2:27" x14ac:dyDescent="0.4">
      <c r="B17" s="5" t="s">
        <v>21</v>
      </c>
      <c r="C17" s="18" t="s">
        <v>8</v>
      </c>
      <c r="D17" s="50">
        <v>44259</v>
      </c>
      <c r="E17" s="124">
        <v>2</v>
      </c>
      <c r="F17" s="21">
        <f t="shared" si="0"/>
        <v>2.2727272727272728E-2</v>
      </c>
      <c r="G17" s="163">
        <f t="shared" ref="G17" si="4">E18/E17</f>
        <v>1</v>
      </c>
      <c r="H17" s="24" t="s">
        <v>203</v>
      </c>
      <c r="I17" s="25"/>
      <c r="J17" s="28"/>
      <c r="K17" s="26"/>
      <c r="L17" s="27"/>
      <c r="M17" s="27"/>
      <c r="N17" s="27"/>
      <c r="O17" s="27"/>
      <c r="P17" s="27"/>
      <c r="Q17" s="28"/>
      <c r="R17" s="26"/>
      <c r="S17" s="27"/>
      <c r="T17" s="27"/>
      <c r="U17" s="27"/>
      <c r="V17" s="27"/>
      <c r="W17" s="27"/>
      <c r="X17" s="26"/>
    </row>
    <row r="18" spans="2:27" x14ac:dyDescent="0.4">
      <c r="B18" s="6"/>
      <c r="C18" s="52" t="s">
        <v>56</v>
      </c>
      <c r="D18" s="66">
        <v>44259</v>
      </c>
      <c r="E18" s="53">
        <v>2</v>
      </c>
      <c r="F18" s="54">
        <f t="shared" si="0"/>
        <v>2.2727272727272728E-2</v>
      </c>
      <c r="G18" s="164"/>
      <c r="H18" s="116" t="s">
        <v>60</v>
      </c>
      <c r="I18" s="55"/>
      <c r="J18" s="56"/>
      <c r="K18" s="56"/>
      <c r="L18" s="55"/>
      <c r="M18" s="55"/>
      <c r="N18" s="55"/>
      <c r="O18" s="55"/>
      <c r="P18" s="55"/>
      <c r="Q18" s="56"/>
      <c r="R18" s="56"/>
      <c r="S18" s="55"/>
      <c r="T18" s="55"/>
      <c r="U18" s="55"/>
      <c r="V18" s="55"/>
      <c r="W18" s="55"/>
      <c r="X18" s="56"/>
    </row>
    <row r="19" spans="2:27" x14ac:dyDescent="0.4">
      <c r="B19" s="5" t="s">
        <v>16</v>
      </c>
      <c r="C19" s="18" t="s">
        <v>8</v>
      </c>
      <c r="D19" s="142">
        <v>44267</v>
      </c>
      <c r="E19" s="124">
        <f>20+10</f>
        <v>30</v>
      </c>
      <c r="F19" s="21">
        <f t="shared" si="0"/>
        <v>0.34090909090909088</v>
      </c>
      <c r="G19" s="163">
        <f t="shared" ref="G19:G47" si="5">E20/E19</f>
        <v>0.73333333333333328</v>
      </c>
      <c r="H19" s="27"/>
      <c r="I19" s="24" t="s">
        <v>14</v>
      </c>
      <c r="J19" s="28"/>
      <c r="K19" s="26"/>
      <c r="L19" s="25" t="s">
        <v>15</v>
      </c>
      <c r="M19" s="25"/>
      <c r="N19" s="24"/>
      <c r="O19" s="143"/>
      <c r="P19" s="143" t="s">
        <v>14</v>
      </c>
      <c r="Q19" s="28"/>
      <c r="R19" s="26"/>
      <c r="S19" s="144" t="s">
        <v>230</v>
      </c>
      <c r="T19" s="27"/>
      <c r="U19" s="27"/>
      <c r="V19" s="25"/>
      <c r="W19" s="25"/>
      <c r="X19" s="26"/>
    </row>
    <row r="20" spans="2:27" x14ac:dyDescent="0.4">
      <c r="B20" s="6"/>
      <c r="C20" s="52" t="s">
        <v>225</v>
      </c>
      <c r="D20" s="66">
        <v>44267</v>
      </c>
      <c r="E20" s="53">
        <f>1+8+8+2+3</f>
        <v>22</v>
      </c>
      <c r="F20" s="54">
        <v>0.3</v>
      </c>
      <c r="G20" s="164"/>
      <c r="H20" s="116" t="s">
        <v>204</v>
      </c>
      <c r="I20" s="121" t="s">
        <v>211</v>
      </c>
      <c r="J20" s="56"/>
      <c r="K20" s="56"/>
      <c r="L20" s="121" t="s">
        <v>214</v>
      </c>
      <c r="M20" s="121"/>
      <c r="N20" s="55"/>
      <c r="O20" s="55"/>
      <c r="P20" s="116" t="s">
        <v>239</v>
      </c>
      <c r="Q20" s="56"/>
      <c r="R20" s="56"/>
      <c r="S20" s="55" t="s">
        <v>240</v>
      </c>
      <c r="T20" s="55"/>
      <c r="U20" s="55"/>
      <c r="V20" s="121"/>
      <c r="W20" s="135"/>
      <c r="X20" s="56"/>
    </row>
    <row r="21" spans="2:27" x14ac:dyDescent="0.4">
      <c r="B21" s="5" t="s">
        <v>42</v>
      </c>
      <c r="C21" s="18" t="s">
        <v>8</v>
      </c>
      <c r="D21" s="142">
        <v>44267</v>
      </c>
      <c r="E21" s="20">
        <f>8+5</f>
        <v>13</v>
      </c>
      <c r="F21" s="21">
        <f t="shared" ref="F21:F48" si="6">E21/$X$56</f>
        <v>0.14772727272727273</v>
      </c>
      <c r="G21" s="163">
        <f t="shared" si="5"/>
        <v>0.61538461538461542</v>
      </c>
      <c r="H21" s="27"/>
      <c r="I21" s="24"/>
      <c r="J21" s="28"/>
      <c r="K21" s="26"/>
      <c r="L21" s="24" t="s">
        <v>14</v>
      </c>
      <c r="M21" s="25" t="s">
        <v>43</v>
      </c>
      <c r="N21" s="27"/>
      <c r="O21" s="27"/>
      <c r="P21" s="143" t="s">
        <v>14</v>
      </c>
      <c r="Q21" s="28"/>
      <c r="R21" s="26"/>
      <c r="S21" s="144" t="s">
        <v>230</v>
      </c>
      <c r="T21" s="27"/>
      <c r="U21" s="27"/>
      <c r="V21" s="24"/>
      <c r="W21" s="25"/>
      <c r="X21" s="26"/>
    </row>
    <row r="22" spans="2:27" x14ac:dyDescent="0.4">
      <c r="B22" s="6"/>
      <c r="C22" s="52" t="s">
        <v>56</v>
      </c>
      <c r="D22" s="66">
        <v>44267</v>
      </c>
      <c r="E22" s="53">
        <f>4+4</f>
        <v>8</v>
      </c>
      <c r="F22" s="54">
        <f t="shared" si="6"/>
        <v>9.0909090909090912E-2</v>
      </c>
      <c r="G22" s="164"/>
      <c r="H22" s="55"/>
      <c r="I22" s="116" t="s">
        <v>60</v>
      </c>
      <c r="J22" s="56"/>
      <c r="K22" s="56"/>
      <c r="L22" s="116" t="s">
        <v>227</v>
      </c>
      <c r="M22" s="135"/>
      <c r="N22" s="55"/>
      <c r="O22" s="55"/>
      <c r="P22" s="116" t="s">
        <v>239</v>
      </c>
      <c r="Q22" s="56"/>
      <c r="R22" s="56"/>
      <c r="S22" s="55" t="s">
        <v>240</v>
      </c>
      <c r="T22" s="55"/>
      <c r="U22" s="55"/>
      <c r="V22" s="55"/>
      <c r="W22" s="55"/>
      <c r="X22" s="56"/>
    </row>
    <row r="23" spans="2:27" x14ac:dyDescent="0.4">
      <c r="B23" s="10" t="s">
        <v>48</v>
      </c>
      <c r="C23" s="40" t="s">
        <v>8</v>
      </c>
      <c r="D23" s="69">
        <v>44264</v>
      </c>
      <c r="E23" s="41">
        <v>1</v>
      </c>
      <c r="F23" s="42">
        <f t="shared" si="6"/>
        <v>1.1363636363636364E-2</v>
      </c>
      <c r="G23" s="167">
        <f t="shared" si="5"/>
        <v>1</v>
      </c>
      <c r="H23" s="43"/>
      <c r="I23" s="43"/>
      <c r="J23" s="29"/>
      <c r="K23" s="29"/>
      <c r="L23" s="45"/>
      <c r="M23" s="44" t="s">
        <v>9</v>
      </c>
      <c r="N23" s="43"/>
      <c r="O23" s="43"/>
      <c r="P23" s="43"/>
      <c r="Q23" s="29"/>
      <c r="R23" s="29"/>
      <c r="S23" s="43"/>
      <c r="T23" s="43"/>
      <c r="U23" s="43"/>
      <c r="V23" s="45"/>
      <c r="W23" s="44"/>
      <c r="X23" s="29"/>
    </row>
    <row r="24" spans="2:27" x14ac:dyDescent="0.4">
      <c r="B24" s="11"/>
      <c r="C24" s="61" t="s">
        <v>57</v>
      </c>
      <c r="D24" s="70">
        <v>44264</v>
      </c>
      <c r="E24" s="62">
        <v>1</v>
      </c>
      <c r="F24" s="63">
        <f t="shared" si="6"/>
        <v>1.1363636363636364E-2</v>
      </c>
      <c r="G24" s="168"/>
      <c r="H24" s="64"/>
      <c r="I24" s="64"/>
      <c r="J24" s="56"/>
      <c r="K24" s="56"/>
      <c r="L24" s="127" t="s">
        <v>221</v>
      </c>
      <c r="M24" s="127" t="s">
        <v>220</v>
      </c>
      <c r="N24" s="64"/>
      <c r="O24" s="64"/>
      <c r="P24" s="64"/>
      <c r="Q24" s="56"/>
      <c r="R24" s="56"/>
      <c r="S24" s="64"/>
      <c r="T24" s="64"/>
      <c r="U24" s="64"/>
      <c r="V24" s="127"/>
      <c r="W24" s="127"/>
      <c r="X24" s="56"/>
    </row>
    <row r="25" spans="2:27" x14ac:dyDescent="0.4">
      <c r="B25" s="136" t="s">
        <v>223</v>
      </c>
      <c r="C25" s="18" t="s">
        <v>8</v>
      </c>
      <c r="D25" s="50">
        <v>44265</v>
      </c>
      <c r="E25" s="124">
        <v>3</v>
      </c>
      <c r="F25" s="21">
        <f t="shared" si="6"/>
        <v>3.4090909090909088E-2</v>
      </c>
      <c r="G25" s="163">
        <f t="shared" ref="G25" si="7">E26/E25</f>
        <v>1</v>
      </c>
      <c r="H25" s="24"/>
      <c r="I25" s="25"/>
      <c r="J25" s="28"/>
      <c r="K25" s="26"/>
      <c r="L25" s="27"/>
      <c r="M25" s="27"/>
      <c r="N25" s="145" t="s">
        <v>222</v>
      </c>
      <c r="O25" s="27"/>
      <c r="P25" s="27"/>
      <c r="Q25" s="28"/>
      <c r="R25" s="26"/>
      <c r="S25" s="27"/>
      <c r="T25" s="27"/>
      <c r="U25" s="27"/>
      <c r="V25" s="27"/>
      <c r="W25" s="27"/>
      <c r="X25" s="26"/>
      <c r="AA25" s="152"/>
    </row>
    <row r="26" spans="2:27" x14ac:dyDescent="0.4">
      <c r="B26" s="137"/>
      <c r="C26" s="52" t="s">
        <v>56</v>
      </c>
      <c r="D26" s="66">
        <v>44265</v>
      </c>
      <c r="E26" s="53">
        <v>3</v>
      </c>
      <c r="F26" s="54">
        <f t="shared" si="6"/>
        <v>3.4090909090909088E-2</v>
      </c>
      <c r="G26" s="164"/>
      <c r="H26" s="116"/>
      <c r="I26" s="121"/>
      <c r="J26" s="56"/>
      <c r="K26" s="56"/>
      <c r="L26" s="55"/>
      <c r="M26" s="135"/>
      <c r="N26" s="55" t="s">
        <v>236</v>
      </c>
      <c r="O26" s="55"/>
      <c r="P26" s="55"/>
      <c r="Q26" s="56"/>
      <c r="R26" s="56"/>
      <c r="S26" s="55"/>
      <c r="T26" s="55"/>
      <c r="U26" s="55"/>
      <c r="V26" s="55"/>
      <c r="W26" s="55"/>
      <c r="X26" s="56"/>
    </row>
    <row r="27" spans="2:27" x14ac:dyDescent="0.4">
      <c r="B27" s="136" t="s">
        <v>30</v>
      </c>
      <c r="C27" s="18" t="s">
        <v>8</v>
      </c>
      <c r="D27" s="50">
        <v>44265</v>
      </c>
      <c r="E27" s="124">
        <v>2</v>
      </c>
      <c r="F27" s="21">
        <f t="shared" si="6"/>
        <v>2.2727272727272728E-2</v>
      </c>
      <c r="G27" s="163">
        <f t="shared" si="5"/>
        <v>1</v>
      </c>
      <c r="H27" s="27"/>
      <c r="I27" s="27"/>
      <c r="J27" s="26"/>
      <c r="K27" s="26"/>
      <c r="L27" s="24"/>
      <c r="M27" s="24"/>
      <c r="N27" s="143" t="s">
        <v>14</v>
      </c>
      <c r="O27" s="146" t="s">
        <v>15</v>
      </c>
      <c r="P27" s="39"/>
      <c r="Q27" s="26"/>
      <c r="R27" s="26"/>
      <c r="S27" s="25"/>
      <c r="T27" s="27"/>
      <c r="U27" s="25"/>
      <c r="V27" s="27"/>
      <c r="W27" s="27"/>
      <c r="X27" s="26"/>
    </row>
    <row r="28" spans="2:27" x14ac:dyDescent="0.4">
      <c r="B28" s="137"/>
      <c r="C28" s="52" t="s">
        <v>57</v>
      </c>
      <c r="D28" s="66">
        <v>44265</v>
      </c>
      <c r="E28" s="53">
        <v>2</v>
      </c>
      <c r="F28" s="54">
        <f t="shared" si="6"/>
        <v>2.2727272727272728E-2</v>
      </c>
      <c r="G28" s="164"/>
      <c r="H28" s="55"/>
      <c r="I28" s="55"/>
      <c r="J28" s="56"/>
      <c r="K28" s="56"/>
      <c r="L28" s="55"/>
      <c r="M28" s="55"/>
      <c r="N28" s="116" t="s">
        <v>237</v>
      </c>
      <c r="O28" s="55" t="s">
        <v>238</v>
      </c>
      <c r="P28" s="55"/>
      <c r="Q28" s="56"/>
      <c r="R28" s="56"/>
      <c r="S28" s="55"/>
      <c r="T28" s="55"/>
      <c r="U28" s="55"/>
      <c r="V28" s="55"/>
      <c r="W28" s="55"/>
      <c r="X28" s="56"/>
    </row>
    <row r="29" spans="2:27" x14ac:dyDescent="0.4">
      <c r="B29" s="138" t="s">
        <v>22</v>
      </c>
      <c r="C29" s="18" t="s">
        <v>8</v>
      </c>
      <c r="D29" s="50">
        <v>44270</v>
      </c>
      <c r="E29" s="124">
        <v>2</v>
      </c>
      <c r="F29" s="21">
        <f t="shared" si="6"/>
        <v>2.2727272727272728E-2</v>
      </c>
      <c r="G29" s="163">
        <f>E30/E29</f>
        <v>0.5</v>
      </c>
      <c r="H29" s="27"/>
      <c r="I29" s="30"/>
      <c r="J29" s="29"/>
      <c r="K29" s="26"/>
      <c r="L29" s="27"/>
      <c r="M29" s="27"/>
      <c r="N29" s="27"/>
      <c r="O29" s="27"/>
      <c r="P29" s="39"/>
      <c r="Q29" s="29"/>
      <c r="R29" s="26"/>
      <c r="S29" s="146" t="s">
        <v>60</v>
      </c>
      <c r="T29" s="27"/>
      <c r="U29" s="27"/>
      <c r="V29" s="27"/>
      <c r="W29" s="27"/>
      <c r="X29" s="26"/>
    </row>
    <row r="30" spans="2:27" x14ac:dyDescent="0.4">
      <c r="B30" s="139"/>
      <c r="C30" s="52" t="s">
        <v>56</v>
      </c>
      <c r="D30" s="66">
        <v>44270</v>
      </c>
      <c r="E30" s="53">
        <v>1</v>
      </c>
      <c r="F30" s="54">
        <f t="shared" si="6"/>
        <v>1.1363636363636364E-2</v>
      </c>
      <c r="G30" s="164"/>
      <c r="H30" s="55"/>
      <c r="I30" s="55"/>
      <c r="J30" s="56"/>
      <c r="K30" s="56"/>
      <c r="L30" s="55"/>
      <c r="M30" s="55"/>
      <c r="N30" s="55"/>
      <c r="O30" s="55"/>
      <c r="P30" s="55"/>
      <c r="Q30" s="56"/>
      <c r="R30" s="56"/>
      <c r="S30" s="116" t="s">
        <v>246</v>
      </c>
      <c r="T30" s="55"/>
      <c r="U30" s="55"/>
      <c r="V30" s="55"/>
      <c r="W30" s="55"/>
      <c r="X30" s="56"/>
    </row>
    <row r="31" spans="2:27" x14ac:dyDescent="0.4">
      <c r="B31" s="140" t="s">
        <v>31</v>
      </c>
      <c r="C31" s="36" t="s">
        <v>8</v>
      </c>
      <c r="D31" s="67">
        <v>44270</v>
      </c>
      <c r="E31" s="37">
        <v>8</v>
      </c>
      <c r="F31" s="38">
        <f t="shared" si="6"/>
        <v>9.0909090909090912E-2</v>
      </c>
      <c r="G31" s="165">
        <f>E32/E31</f>
        <v>0</v>
      </c>
      <c r="H31" s="31"/>
      <c r="I31" s="31"/>
      <c r="J31" s="29"/>
      <c r="K31" s="26"/>
      <c r="L31" s="32"/>
      <c r="M31" s="32"/>
      <c r="N31" s="31"/>
      <c r="O31" s="31"/>
      <c r="P31" s="31"/>
      <c r="Q31" s="29"/>
      <c r="R31" s="26"/>
      <c r="S31" s="147" t="s">
        <v>224</v>
      </c>
      <c r="T31" s="31"/>
      <c r="U31" s="31"/>
      <c r="V31" s="32"/>
      <c r="W31" s="32"/>
      <c r="X31" s="26"/>
    </row>
    <row r="32" spans="2:27" x14ac:dyDescent="0.4">
      <c r="B32" s="141"/>
      <c r="C32" s="57" t="s">
        <v>57</v>
      </c>
      <c r="D32" s="68"/>
      <c r="E32" s="58"/>
      <c r="F32" s="59">
        <f t="shared" si="6"/>
        <v>0</v>
      </c>
      <c r="G32" s="166"/>
      <c r="H32" s="60"/>
      <c r="I32" s="60"/>
      <c r="J32" s="56"/>
      <c r="K32" s="56"/>
      <c r="L32" s="60"/>
      <c r="M32" s="60"/>
      <c r="N32" s="60"/>
      <c r="O32" s="60"/>
      <c r="P32" s="60"/>
      <c r="Q32" s="56"/>
      <c r="R32" s="56"/>
      <c r="S32" s="60"/>
      <c r="T32" s="60"/>
      <c r="U32" s="60"/>
      <c r="V32" s="60"/>
      <c r="W32" s="60"/>
      <c r="X32" s="56"/>
    </row>
    <row r="33" spans="2:24" x14ac:dyDescent="0.4">
      <c r="B33" s="136" t="s">
        <v>223</v>
      </c>
      <c r="C33" s="18" t="s">
        <v>8</v>
      </c>
      <c r="D33" s="50">
        <v>44271</v>
      </c>
      <c r="E33" s="124">
        <v>2</v>
      </c>
      <c r="F33" s="21">
        <f t="shared" si="6"/>
        <v>2.2727272727272728E-2</v>
      </c>
      <c r="G33" s="169">
        <f t="shared" ref="G33" si="8">E34/E33</f>
        <v>0</v>
      </c>
      <c r="H33" s="24"/>
      <c r="I33" s="25"/>
      <c r="J33" s="28"/>
      <c r="K33" s="26"/>
      <c r="L33" s="27"/>
      <c r="M33" s="27"/>
      <c r="N33" s="27"/>
      <c r="O33" s="27"/>
      <c r="P33" s="27"/>
      <c r="Q33" s="28"/>
      <c r="R33" s="26"/>
      <c r="S33" s="27"/>
      <c r="T33" s="146" t="s">
        <v>232</v>
      </c>
      <c r="U33" s="25"/>
      <c r="V33" s="27"/>
      <c r="W33" s="27"/>
      <c r="X33" s="26"/>
    </row>
    <row r="34" spans="2:24" x14ac:dyDescent="0.4">
      <c r="B34" s="137"/>
      <c r="C34" s="52" t="s">
        <v>56</v>
      </c>
      <c r="D34" s="66"/>
      <c r="E34" s="53"/>
      <c r="F34" s="54">
        <f t="shared" si="6"/>
        <v>0</v>
      </c>
      <c r="G34" s="164"/>
      <c r="H34" s="116"/>
      <c r="I34" s="121"/>
      <c r="J34" s="56"/>
      <c r="K34" s="56"/>
      <c r="L34" s="55"/>
      <c r="M34" s="116"/>
      <c r="N34" s="55"/>
      <c r="O34" s="55"/>
      <c r="P34" s="55"/>
      <c r="Q34" s="56"/>
      <c r="R34" s="56"/>
      <c r="S34" s="55"/>
      <c r="T34" s="55"/>
      <c r="U34" s="55"/>
      <c r="V34" s="55"/>
      <c r="W34" s="55"/>
      <c r="X34" s="56"/>
    </row>
    <row r="35" spans="2:24" x14ac:dyDescent="0.4">
      <c r="B35" s="138" t="s">
        <v>24</v>
      </c>
      <c r="C35" s="18" t="s">
        <v>8</v>
      </c>
      <c r="D35" s="50">
        <v>44271</v>
      </c>
      <c r="E35" s="124">
        <v>3</v>
      </c>
      <c r="F35" s="21">
        <f t="shared" si="6"/>
        <v>3.4090909090909088E-2</v>
      </c>
      <c r="G35" s="163">
        <f>E36/E35</f>
        <v>0</v>
      </c>
      <c r="H35" s="27"/>
      <c r="I35" s="24"/>
      <c r="J35" s="28"/>
      <c r="K35" s="26"/>
      <c r="L35" s="24"/>
      <c r="M35" s="24"/>
      <c r="N35" s="24"/>
      <c r="O35" s="25"/>
      <c r="P35" s="27"/>
      <c r="Q35" s="28"/>
      <c r="R35" s="26"/>
      <c r="S35" s="24"/>
      <c r="T35" s="143" t="s">
        <v>227</v>
      </c>
      <c r="U35" s="146" t="s">
        <v>228</v>
      </c>
      <c r="V35" s="146"/>
      <c r="W35" s="27"/>
      <c r="X35" s="26"/>
    </row>
    <row r="36" spans="2:24" x14ac:dyDescent="0.4">
      <c r="B36" s="139"/>
      <c r="C36" s="52" t="s">
        <v>57</v>
      </c>
      <c r="D36" s="66"/>
      <c r="E36" s="53"/>
      <c r="F36" s="54">
        <f t="shared" si="6"/>
        <v>0</v>
      </c>
      <c r="G36" s="164"/>
      <c r="H36" s="55"/>
      <c r="I36" s="55"/>
      <c r="J36" s="56"/>
      <c r="K36" s="56"/>
      <c r="L36" s="55"/>
      <c r="M36" s="55"/>
      <c r="N36" s="55"/>
      <c r="O36" s="55"/>
      <c r="P36" s="55"/>
      <c r="Q36" s="56"/>
      <c r="R36" s="56"/>
      <c r="S36" s="55"/>
      <c r="T36" s="116"/>
      <c r="U36" s="55"/>
      <c r="V36" s="55"/>
      <c r="W36" s="55"/>
      <c r="X36" s="56"/>
    </row>
    <row r="37" spans="2:24" x14ac:dyDescent="0.4">
      <c r="B37" s="136" t="s">
        <v>30</v>
      </c>
      <c r="C37" s="18" t="s">
        <v>8</v>
      </c>
      <c r="D37" s="50">
        <v>44271</v>
      </c>
      <c r="E37" s="124">
        <v>2</v>
      </c>
      <c r="F37" s="21">
        <f t="shared" si="6"/>
        <v>2.2727272727272728E-2</v>
      </c>
      <c r="G37" s="163">
        <f t="shared" ref="G37" si="9">E38/E37</f>
        <v>0</v>
      </c>
      <c r="H37" s="27"/>
      <c r="I37" s="27"/>
      <c r="J37" s="26"/>
      <c r="K37" s="26"/>
      <c r="L37" s="24"/>
      <c r="M37" s="24"/>
      <c r="N37" s="24"/>
      <c r="O37" s="24"/>
      <c r="P37" s="39"/>
      <c r="Q37" s="26"/>
      <c r="R37" s="26"/>
      <c r="S37" s="25"/>
      <c r="T37" s="143" t="s">
        <v>227</v>
      </c>
      <c r="U37" s="146" t="s">
        <v>228</v>
      </c>
      <c r="V37" s="146"/>
      <c r="W37" s="27"/>
      <c r="X37" s="26"/>
    </row>
    <row r="38" spans="2:24" x14ac:dyDescent="0.4">
      <c r="B38" s="137"/>
      <c r="C38" s="52" t="s">
        <v>56</v>
      </c>
      <c r="D38" s="66"/>
      <c r="E38" s="53"/>
      <c r="F38" s="54">
        <f t="shared" si="6"/>
        <v>0</v>
      </c>
      <c r="G38" s="164"/>
      <c r="H38" s="55"/>
      <c r="I38" s="55"/>
      <c r="J38" s="56"/>
      <c r="K38" s="56"/>
      <c r="L38" s="55"/>
      <c r="M38" s="55"/>
      <c r="N38" s="55"/>
      <c r="O38" s="55"/>
      <c r="P38" s="55"/>
      <c r="Q38" s="56"/>
      <c r="R38" s="56"/>
      <c r="S38" s="55"/>
      <c r="T38" s="55"/>
      <c r="U38" s="55"/>
      <c r="V38" s="55"/>
      <c r="W38" s="55"/>
      <c r="X38" s="56"/>
    </row>
    <row r="39" spans="2:24" x14ac:dyDescent="0.4">
      <c r="B39" s="138" t="s">
        <v>23</v>
      </c>
      <c r="C39" s="18" t="s">
        <v>8</v>
      </c>
      <c r="D39" s="50">
        <v>44272</v>
      </c>
      <c r="E39" s="124">
        <v>2</v>
      </c>
      <c r="F39" s="21">
        <f t="shared" si="6"/>
        <v>2.2727272727272728E-2</v>
      </c>
      <c r="G39" s="163">
        <f t="shared" si="5"/>
        <v>0</v>
      </c>
      <c r="H39" s="27"/>
      <c r="I39" s="30"/>
      <c r="J39" s="29"/>
      <c r="K39" s="26"/>
      <c r="L39" s="30"/>
      <c r="M39" s="24"/>
      <c r="N39" s="30"/>
      <c r="O39" s="39"/>
      <c r="P39" s="27"/>
      <c r="Q39" s="29"/>
      <c r="R39" s="26"/>
      <c r="S39" s="30"/>
      <c r="T39" s="146"/>
      <c r="U39" s="146" t="s">
        <v>233</v>
      </c>
      <c r="V39" s="146"/>
      <c r="W39" s="27"/>
      <c r="X39" s="26"/>
    </row>
    <row r="40" spans="2:24" x14ac:dyDescent="0.4">
      <c r="B40" s="6"/>
      <c r="C40" s="52" t="s">
        <v>57</v>
      </c>
      <c r="D40" s="66"/>
      <c r="E40" s="53"/>
      <c r="F40" s="54">
        <f t="shared" si="6"/>
        <v>0</v>
      </c>
      <c r="G40" s="164"/>
      <c r="H40" s="55"/>
      <c r="I40" s="55"/>
      <c r="J40" s="56"/>
      <c r="K40" s="56"/>
      <c r="L40" s="55"/>
      <c r="M40" s="55"/>
      <c r="N40" s="55"/>
      <c r="O40" s="55"/>
      <c r="P40" s="55"/>
      <c r="Q40" s="56"/>
      <c r="R40" s="56"/>
      <c r="S40" s="55"/>
      <c r="T40" s="55"/>
      <c r="U40" s="55"/>
      <c r="V40" s="55"/>
      <c r="W40" s="55"/>
      <c r="X40" s="56"/>
    </row>
    <row r="41" spans="2:24" x14ac:dyDescent="0.4">
      <c r="B41" s="5" t="s">
        <v>32</v>
      </c>
      <c r="C41" s="18" t="s">
        <v>8</v>
      </c>
      <c r="D41" s="50">
        <v>44273</v>
      </c>
      <c r="E41" s="124">
        <v>4</v>
      </c>
      <c r="F41" s="21">
        <f t="shared" si="6"/>
        <v>4.5454545454545456E-2</v>
      </c>
      <c r="G41" s="163">
        <f>E42/E41</f>
        <v>0</v>
      </c>
      <c r="H41" s="27"/>
      <c r="I41" s="27"/>
      <c r="J41" s="26"/>
      <c r="K41" s="26"/>
      <c r="L41" s="24"/>
      <c r="M41" s="24"/>
      <c r="N41" s="24"/>
      <c r="O41" s="25"/>
      <c r="P41" s="27"/>
      <c r="Q41" s="26"/>
      <c r="R41" s="26"/>
      <c r="S41" s="24"/>
      <c r="T41" s="146"/>
      <c r="U41" s="143" t="s">
        <v>233</v>
      </c>
      <c r="V41" s="146"/>
      <c r="W41" s="27"/>
      <c r="X41" s="26"/>
    </row>
    <row r="42" spans="2:24" x14ac:dyDescent="0.4">
      <c r="B42" s="6"/>
      <c r="C42" s="52" t="s">
        <v>57</v>
      </c>
      <c r="D42" s="66"/>
      <c r="E42" s="53"/>
      <c r="F42" s="54">
        <f t="shared" si="6"/>
        <v>0</v>
      </c>
      <c r="G42" s="164"/>
      <c r="H42" s="55"/>
      <c r="I42" s="55"/>
      <c r="J42" s="56"/>
      <c r="K42" s="56"/>
      <c r="L42" s="55"/>
      <c r="M42" s="55"/>
      <c r="N42" s="55"/>
      <c r="O42" s="55"/>
      <c r="P42" s="55"/>
      <c r="Q42" s="56"/>
      <c r="R42" s="56"/>
      <c r="S42" s="55"/>
      <c r="T42" s="55"/>
      <c r="U42" s="55"/>
      <c r="V42" s="55"/>
      <c r="W42" s="55"/>
      <c r="X42" s="56"/>
    </row>
    <row r="43" spans="2:24" x14ac:dyDescent="0.4">
      <c r="B43" s="7" t="s">
        <v>25</v>
      </c>
      <c r="C43" s="36" t="s">
        <v>8</v>
      </c>
      <c r="D43" s="67">
        <v>44272</v>
      </c>
      <c r="E43" s="37">
        <v>8</v>
      </c>
      <c r="F43" s="38">
        <f t="shared" si="6"/>
        <v>9.0909090909090912E-2</v>
      </c>
      <c r="G43" s="165">
        <f t="shared" si="5"/>
        <v>0</v>
      </c>
      <c r="H43" s="31"/>
      <c r="I43" s="31"/>
      <c r="J43" s="29"/>
      <c r="K43" s="26"/>
      <c r="L43" s="31"/>
      <c r="M43" s="31"/>
      <c r="N43" s="46"/>
      <c r="O43" s="46"/>
      <c r="P43" s="47"/>
      <c r="Q43" s="29"/>
      <c r="R43" s="26"/>
      <c r="S43" s="46"/>
      <c r="T43" s="46"/>
      <c r="U43" s="147" t="s">
        <v>14</v>
      </c>
      <c r="V43" s="148" t="s">
        <v>15</v>
      </c>
      <c r="W43" s="47" t="s">
        <v>45</v>
      </c>
      <c r="X43" s="26"/>
    </row>
    <row r="44" spans="2:24" x14ac:dyDescent="0.4">
      <c r="B44" s="8"/>
      <c r="C44" s="57" t="s">
        <v>57</v>
      </c>
      <c r="D44" s="68"/>
      <c r="E44" s="58"/>
      <c r="F44" s="59">
        <f t="shared" si="6"/>
        <v>0</v>
      </c>
      <c r="G44" s="166"/>
      <c r="H44" s="60"/>
      <c r="I44" s="60"/>
      <c r="J44" s="56"/>
      <c r="K44" s="56"/>
      <c r="L44" s="60"/>
      <c r="M44" s="60"/>
      <c r="N44" s="60"/>
      <c r="O44" s="60"/>
      <c r="P44" s="60"/>
      <c r="Q44" s="56"/>
      <c r="R44" s="56"/>
      <c r="S44" s="60"/>
      <c r="T44" s="60"/>
      <c r="U44" s="60"/>
      <c r="V44" s="60"/>
      <c r="W44" s="60"/>
      <c r="X44" s="56"/>
    </row>
    <row r="45" spans="2:24" x14ac:dyDescent="0.4">
      <c r="B45" s="5" t="s">
        <v>47</v>
      </c>
      <c r="C45" s="18" t="s">
        <v>8</v>
      </c>
      <c r="D45" s="50">
        <v>44266</v>
      </c>
      <c r="E45" s="124">
        <v>5</v>
      </c>
      <c r="F45" s="21">
        <f t="shared" si="6"/>
        <v>5.6818181818181816E-2</v>
      </c>
      <c r="G45" s="163">
        <f t="shared" si="5"/>
        <v>0</v>
      </c>
      <c r="H45" s="27"/>
      <c r="I45" s="24"/>
      <c r="J45" s="28"/>
      <c r="K45" s="26"/>
      <c r="L45" s="24"/>
      <c r="M45" s="24"/>
      <c r="N45" s="24"/>
      <c r="O45" s="48"/>
      <c r="P45" s="27"/>
      <c r="Q45" s="28"/>
      <c r="R45" s="26"/>
      <c r="S45" s="24"/>
      <c r="T45" s="48"/>
      <c r="U45" s="24"/>
      <c r="V45" s="146" t="s">
        <v>229</v>
      </c>
      <c r="W45" s="27"/>
      <c r="X45" s="26"/>
    </row>
    <row r="46" spans="2:24" x14ac:dyDescent="0.4">
      <c r="B46" s="6"/>
      <c r="C46" s="52" t="s">
        <v>57</v>
      </c>
      <c r="D46" s="66"/>
      <c r="E46" s="53"/>
      <c r="F46" s="54">
        <f t="shared" si="6"/>
        <v>0</v>
      </c>
      <c r="G46" s="164"/>
      <c r="H46" s="55"/>
      <c r="I46" s="55"/>
      <c r="J46" s="56"/>
      <c r="K46" s="56"/>
      <c r="L46" s="55"/>
      <c r="M46" s="55"/>
      <c r="N46" s="55"/>
      <c r="O46" s="55"/>
      <c r="P46" s="55"/>
      <c r="Q46" s="56"/>
      <c r="R46" s="56"/>
      <c r="S46" s="55"/>
      <c r="T46" s="55"/>
      <c r="U46" s="55"/>
      <c r="V46" s="55"/>
      <c r="W46" s="55"/>
      <c r="X46" s="56"/>
    </row>
    <row r="47" spans="2:24" x14ac:dyDescent="0.4">
      <c r="B47" s="5" t="s">
        <v>54</v>
      </c>
      <c r="C47" s="18" t="s">
        <v>8</v>
      </c>
      <c r="D47" s="50">
        <v>44266</v>
      </c>
      <c r="E47" s="124">
        <v>8</v>
      </c>
      <c r="F47" s="21">
        <f t="shared" si="6"/>
        <v>9.0909090909090912E-2</v>
      </c>
      <c r="G47" s="163">
        <f t="shared" si="5"/>
        <v>0</v>
      </c>
      <c r="H47" s="24"/>
      <c r="I47" s="24"/>
      <c r="J47" s="26"/>
      <c r="K47" s="26"/>
      <c r="L47" s="27"/>
      <c r="M47" s="24"/>
      <c r="N47" s="25"/>
      <c r="O47" s="24"/>
      <c r="P47" s="25"/>
      <c r="Q47" s="26"/>
      <c r="R47" s="26"/>
      <c r="S47" s="25"/>
      <c r="T47" s="24"/>
      <c r="U47" s="25"/>
      <c r="V47" s="143" t="s">
        <v>234</v>
      </c>
      <c r="W47" s="146" t="s">
        <v>235</v>
      </c>
      <c r="X47" s="26"/>
    </row>
    <row r="48" spans="2:24" x14ac:dyDescent="0.4">
      <c r="B48" s="6"/>
      <c r="C48" s="52" t="s">
        <v>57</v>
      </c>
      <c r="D48" s="66"/>
      <c r="E48" s="53"/>
      <c r="F48" s="54">
        <f t="shared" si="6"/>
        <v>0</v>
      </c>
      <c r="G48" s="164"/>
      <c r="H48" s="55"/>
      <c r="I48" s="55"/>
      <c r="J48" s="56"/>
      <c r="K48" s="56"/>
      <c r="L48" s="55"/>
      <c r="M48" s="55"/>
      <c r="N48" s="55"/>
      <c r="O48" s="55"/>
      <c r="P48" s="55"/>
      <c r="Q48" s="56"/>
      <c r="R48" s="56"/>
      <c r="S48" s="55"/>
      <c r="T48" s="55"/>
      <c r="U48" s="55"/>
      <c r="V48" s="55"/>
      <c r="W48" s="55"/>
      <c r="X48" s="56"/>
    </row>
    <row r="49" spans="2:25" x14ac:dyDescent="0.4">
      <c r="B49" s="5" t="s">
        <v>19</v>
      </c>
      <c r="C49" s="18" t="s">
        <v>8</v>
      </c>
      <c r="D49" s="50">
        <v>44267</v>
      </c>
      <c r="E49" s="20"/>
      <c r="F49" s="21"/>
      <c r="G49" s="163"/>
      <c r="H49" s="5"/>
      <c r="I49" s="5"/>
      <c r="J49" s="13"/>
      <c r="K49" s="13"/>
      <c r="L49" s="5"/>
      <c r="M49" s="5"/>
      <c r="N49" s="5"/>
      <c r="O49" s="5"/>
      <c r="P49" s="9"/>
      <c r="Q49" s="13"/>
      <c r="R49" s="13"/>
      <c r="S49" s="5"/>
      <c r="T49" s="5"/>
      <c r="U49" s="5"/>
      <c r="V49" s="5"/>
      <c r="W49" s="9" t="s">
        <v>20</v>
      </c>
      <c r="X49" s="13"/>
    </row>
    <row r="50" spans="2:25" x14ac:dyDescent="0.4">
      <c r="B50" s="6"/>
      <c r="C50" s="52" t="s">
        <v>57</v>
      </c>
      <c r="D50" s="66"/>
      <c r="E50" s="53"/>
      <c r="F50" s="65"/>
      <c r="G50" s="164"/>
      <c r="H50" s="55"/>
      <c r="I50" s="55"/>
      <c r="J50" s="56"/>
      <c r="K50" s="56"/>
      <c r="L50" s="55"/>
      <c r="M50" s="55"/>
      <c r="N50" s="55"/>
      <c r="O50" s="55"/>
      <c r="P50" s="55"/>
      <c r="Q50" s="56"/>
      <c r="R50" s="56"/>
      <c r="S50" s="55"/>
      <c r="T50" s="55"/>
      <c r="U50" s="55"/>
      <c r="V50" s="55"/>
      <c r="W50" s="55"/>
      <c r="X50" s="56"/>
    </row>
    <row r="52" spans="2:25" ht="17.25" x14ac:dyDescent="0.4">
      <c r="B52" s="71" t="s">
        <v>26</v>
      </c>
      <c r="C52" s="71"/>
      <c r="D52" s="71"/>
      <c r="E52" s="72">
        <f>SUM(E11+E13+E15+E17+E29+E19+E21+E31+E23+E27+E41+E39+E35+E43+E45+E47+E49)</f>
        <v>94</v>
      </c>
      <c r="F52" s="71" t="s">
        <v>231</v>
      </c>
      <c r="G52" s="71"/>
    </row>
    <row r="53" spans="2:25" ht="17.25" x14ac:dyDescent="0.4">
      <c r="B53" s="150" t="s">
        <v>241</v>
      </c>
      <c r="C53" s="150"/>
      <c r="D53" s="150"/>
      <c r="E53" s="151">
        <f>SUM(E12+E14+E16+E18+E20+E22+E24+E26+E28+E30+E32+E34+E36+E38+E40+E42+E44+E46+E48)</f>
        <v>45</v>
      </c>
      <c r="F53" s="71"/>
      <c r="G53" s="71"/>
    </row>
    <row r="54" spans="2:25" x14ac:dyDescent="0.4">
      <c r="C54" s="19"/>
      <c r="E54" s="73" t="s">
        <v>44</v>
      </c>
      <c r="F54" s="85">
        <f>1-(E52/X56)</f>
        <v>-6.8181818181818121E-2</v>
      </c>
      <c r="G54" s="73"/>
      <c r="H54" s="12"/>
    </row>
    <row r="55" spans="2:25" s="19" customFormat="1" x14ac:dyDescent="0.4">
      <c r="B55" s="19" t="s">
        <v>27</v>
      </c>
    </row>
    <row r="56" spans="2:25" s="19" customFormat="1" outlineLevel="1" x14ac:dyDescent="0.4">
      <c r="E56" s="74"/>
      <c r="H56" s="75">
        <v>8</v>
      </c>
      <c r="I56" s="75">
        <v>8</v>
      </c>
      <c r="J56" s="75"/>
      <c r="K56" s="75"/>
      <c r="L56" s="75">
        <v>8</v>
      </c>
      <c r="M56" s="75">
        <v>4</v>
      </c>
      <c r="N56" s="75">
        <v>8</v>
      </c>
      <c r="O56" s="75">
        <v>8</v>
      </c>
      <c r="P56" s="75">
        <v>4</v>
      </c>
      <c r="S56" s="75">
        <v>8</v>
      </c>
      <c r="T56" s="75">
        <v>8</v>
      </c>
      <c r="U56" s="75">
        <v>8</v>
      </c>
      <c r="V56" s="75">
        <v>8</v>
      </c>
      <c r="W56" s="75">
        <v>8</v>
      </c>
      <c r="X56" s="19">
        <f>SUM(H56:W56)</f>
        <v>88</v>
      </c>
      <c r="Y56" s="19" t="s">
        <v>29</v>
      </c>
    </row>
    <row r="57" spans="2:25" s="19" customFormat="1" outlineLevel="1" x14ac:dyDescent="0.4"/>
    <row r="58" spans="2:25" s="19" customFormat="1" outlineLevel="1" x14ac:dyDescent="0.4"/>
    <row r="59" spans="2:25" s="19" customFormat="1" outlineLevel="1" x14ac:dyDescent="0.4"/>
    <row r="60" spans="2:25" s="19" customFormat="1" x14ac:dyDescent="0.4"/>
    <row r="61" spans="2:25" s="19" customFormat="1" x14ac:dyDescent="0.4"/>
    <row r="62" spans="2:25" s="19" customFormat="1" ht="18.75" x14ac:dyDescent="0.4">
      <c r="C62" s="83"/>
      <c r="D62" s="83"/>
    </row>
    <row r="63" spans="2:25" ht="18.75" x14ac:dyDescent="0.4">
      <c r="C63" s="83"/>
      <c r="D63" s="83"/>
    </row>
  </sheetData>
  <dataConsolidate/>
  <mergeCells count="29">
    <mergeCell ref="K9:Q9"/>
    <mergeCell ref="R9:X9"/>
    <mergeCell ref="H8:X8"/>
    <mergeCell ref="B8:B10"/>
    <mergeCell ref="C10:D10"/>
    <mergeCell ref="G13:G14"/>
    <mergeCell ref="G15:G16"/>
    <mergeCell ref="H9:J9"/>
    <mergeCell ref="G47:G48"/>
    <mergeCell ref="G49:G50"/>
    <mergeCell ref="G35:G36"/>
    <mergeCell ref="G43:G44"/>
    <mergeCell ref="G45:G46"/>
    <mergeCell ref="G5:G6"/>
    <mergeCell ref="E3:G4"/>
    <mergeCell ref="E5:F5"/>
    <mergeCell ref="G41:G42"/>
    <mergeCell ref="G39:G40"/>
    <mergeCell ref="G19:G20"/>
    <mergeCell ref="G21:G22"/>
    <mergeCell ref="G31:G32"/>
    <mergeCell ref="G23:G24"/>
    <mergeCell ref="G27:G28"/>
    <mergeCell ref="G11:G12"/>
    <mergeCell ref="G17:G18"/>
    <mergeCell ref="G29:G30"/>
    <mergeCell ref="G25:G26"/>
    <mergeCell ref="G33:G34"/>
    <mergeCell ref="G37:G38"/>
  </mergeCells>
  <phoneticPr fontId="1"/>
  <conditionalFormatting sqref="G39:G50 G11:G24 G27:G32 G35:G36">
    <cfRule type="dataBar" priority="8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{0055C9AA-857B-40E1-9CF3-331A1C6FC2B3}</x14:id>
        </ext>
      </extLst>
    </cfRule>
    <cfRule type="cellIs" dxfId="35" priority="82" operator="greaterThan">
      <formula>1</formula>
    </cfRule>
    <cfRule type="iconSet" priority="85">
      <iconSet reverse="1">
        <cfvo type="percent" val="0"/>
        <cfvo type="num" val="1" gte="0"/>
        <cfvo type="num" val="1.2" gte="0"/>
      </iconSet>
    </cfRule>
  </conditionalFormatting>
  <conditionalFormatting sqref="G5:G6">
    <cfRule type="dataBar" priority="8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{6859C19C-9AC8-4A2A-A80D-47A76473E749}</x14:id>
        </ext>
      </extLst>
    </cfRule>
  </conditionalFormatting>
  <conditionalFormatting sqref="E32 E30 E36 E42 E34">
    <cfRule type="cellIs" dxfId="34" priority="80" operator="greaterThan">
      <formula>$E29</formula>
    </cfRule>
  </conditionalFormatting>
  <conditionalFormatting sqref="O3">
    <cfRule type="cellIs" dxfId="33" priority="79" operator="greaterThan">
      <formula>$E2</formula>
    </cfRule>
  </conditionalFormatting>
  <conditionalFormatting sqref="O4">
    <cfRule type="iconSet" priority="78">
      <iconSet reverse="1">
        <cfvo type="percent" val="0"/>
        <cfvo type="percent" val="33"/>
        <cfvo type="percent" val="67"/>
      </iconSet>
    </cfRule>
  </conditionalFormatting>
  <conditionalFormatting sqref="E22">
    <cfRule type="cellIs" dxfId="32" priority="72" operator="greaterThan">
      <formula>$E21</formula>
    </cfRule>
  </conditionalFormatting>
  <conditionalFormatting sqref="E12 E14 E16 E18">
    <cfRule type="cellIs" dxfId="31" priority="28" operator="greaterThan">
      <formula>$E11</formula>
    </cfRule>
  </conditionalFormatting>
  <conditionalFormatting sqref="E11 E13 E15 E17 E31 E29 E35 E41 E33">
    <cfRule type="expression" dxfId="30" priority="27">
      <formula>$E12&gt;$E11</formula>
    </cfRule>
  </conditionalFormatting>
  <conditionalFormatting sqref="E28 E40 E46 E48">
    <cfRule type="cellIs" dxfId="29" priority="26" operator="greaterThan">
      <formula>$E27</formula>
    </cfRule>
  </conditionalFormatting>
  <conditionalFormatting sqref="E27 E39 E45 E47">
    <cfRule type="expression" dxfId="28" priority="25">
      <formula>$E28&gt;$E27</formula>
    </cfRule>
  </conditionalFormatting>
  <conditionalFormatting sqref="E24">
    <cfRule type="cellIs" dxfId="27" priority="24" operator="greaterThan">
      <formula>$E23</formula>
    </cfRule>
  </conditionalFormatting>
  <conditionalFormatting sqref="E23">
    <cfRule type="expression" dxfId="26" priority="23">
      <formula>$E24&gt;$E23</formula>
    </cfRule>
  </conditionalFormatting>
  <conditionalFormatting sqref="E44">
    <cfRule type="cellIs" dxfId="25" priority="22" operator="greaterThan">
      <formula>$E43</formula>
    </cfRule>
  </conditionalFormatting>
  <conditionalFormatting sqref="E43">
    <cfRule type="expression" dxfId="24" priority="21">
      <formula>$E44&gt;$E43</formula>
    </cfRule>
  </conditionalFormatting>
  <conditionalFormatting sqref="G25:G26">
    <cfRule type="dataBar" priority="1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{EFEEF814-4865-4FA1-B78F-7FD5C68E2118}</x14:id>
        </ext>
      </extLst>
    </cfRule>
    <cfRule type="cellIs" dxfId="23" priority="17" operator="greaterThan">
      <formula>1</formula>
    </cfRule>
    <cfRule type="iconSet" priority="18">
      <iconSet reverse="1">
        <cfvo type="percent" val="0"/>
        <cfvo type="num" val="1" gte="0"/>
        <cfvo type="num" val="1.2" gte="0"/>
      </iconSet>
    </cfRule>
  </conditionalFormatting>
  <conditionalFormatting sqref="E26">
    <cfRule type="cellIs" dxfId="22" priority="15" operator="greaterThan">
      <formula>$E25</formula>
    </cfRule>
  </conditionalFormatting>
  <conditionalFormatting sqref="E25">
    <cfRule type="expression" dxfId="21" priority="14">
      <formula>$E26&gt;$E25</formula>
    </cfRule>
  </conditionalFormatting>
  <conditionalFormatting sqref="G37:G38">
    <cfRule type="dataBar" priority="1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{15297FB1-2F85-4D70-AC94-E6B8B8FC607A}</x14:id>
        </ext>
      </extLst>
    </cfRule>
    <cfRule type="cellIs" dxfId="20" priority="12" operator="greaterThan">
      <formula>1</formula>
    </cfRule>
    <cfRule type="iconSet" priority="13">
      <iconSet reverse="1">
        <cfvo type="percent" val="0"/>
        <cfvo type="num" val="1" gte="0"/>
        <cfvo type="num" val="1.2" gte="0"/>
      </iconSet>
    </cfRule>
  </conditionalFormatting>
  <conditionalFormatting sqref="E38">
    <cfRule type="cellIs" dxfId="19" priority="10" operator="greaterThan">
      <formula>$E37</formula>
    </cfRule>
  </conditionalFormatting>
  <conditionalFormatting sqref="E37">
    <cfRule type="expression" dxfId="18" priority="9">
      <formula>$E38&gt;$E37</formula>
    </cfRule>
  </conditionalFormatting>
  <conditionalFormatting sqref="G33:G34">
    <cfRule type="dataBar" priority="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{061FD46B-FFDF-41E0-BBB9-DA1C3542A1A4}</x14:id>
        </ext>
      </extLst>
    </cfRule>
    <cfRule type="cellIs" dxfId="17" priority="7" operator="greaterThan">
      <formula>1</formula>
    </cfRule>
    <cfRule type="iconSet" priority="8">
      <iconSet reverse="1">
        <cfvo type="percent" val="0"/>
        <cfvo type="num" val="1" gte="0"/>
        <cfvo type="num" val="1.2" gte="0"/>
      </iconSet>
    </cfRule>
  </conditionalFormatting>
  <conditionalFormatting sqref="E20">
    <cfRule type="cellIs" dxfId="16" priority="3" operator="greaterThan">
      <formula>$E19</formula>
    </cfRule>
  </conditionalFormatting>
  <conditionalFormatting sqref="E19">
    <cfRule type="expression" dxfId="15" priority="2">
      <formula>$E20&gt;$E19</formula>
    </cfRule>
  </conditionalFormatting>
  <conditionalFormatting sqref="E52">
    <cfRule type="cellIs" dxfId="14" priority="86" operator="greaterThan">
      <formula>$X$56</formula>
    </cfRule>
  </conditionalFormatting>
  <conditionalFormatting sqref="E53">
    <cfRule type="cellIs" dxfId="13" priority="1" operator="greaterThan">
      <formula>$X$56</formula>
    </cfRule>
  </conditionalFormatting>
  <hyperlinks>
    <hyperlink ref="B4" r:id="rId1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55C9AA-857B-40E1-9CF3-331A1C6FC2B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axisColor rgb="FF000000"/>
            </x14:dataBar>
          </x14:cfRule>
          <xm:sqref>G39:G50 G11:G24 G27:G32 G35:G36</xm:sqref>
        </x14:conditionalFormatting>
        <x14:conditionalFormatting xmlns:xm="http://schemas.microsoft.com/office/excel/2006/main">
          <x14:cfRule type="dataBar" id="{6859C19C-9AC8-4A2A-A80D-47A76473E74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G5:G6</xm:sqref>
        </x14:conditionalFormatting>
        <x14:conditionalFormatting xmlns:xm="http://schemas.microsoft.com/office/excel/2006/main">
          <x14:cfRule type="dataBar" id="{EFEEF814-4865-4FA1-B78F-7FD5C68E211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axisColor rgb="FF000000"/>
            </x14:dataBar>
          </x14:cfRule>
          <xm:sqref>G25:G26</xm:sqref>
        </x14:conditionalFormatting>
        <x14:conditionalFormatting xmlns:xm="http://schemas.microsoft.com/office/excel/2006/main">
          <x14:cfRule type="dataBar" id="{15297FB1-2F85-4D70-AC94-E6B8B8FC607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axisColor rgb="FF000000"/>
            </x14:dataBar>
          </x14:cfRule>
          <xm:sqref>G37:G38</xm:sqref>
        </x14:conditionalFormatting>
        <x14:conditionalFormatting xmlns:xm="http://schemas.microsoft.com/office/excel/2006/main">
          <x14:cfRule type="dataBar" id="{061FD46B-FFDF-41E0-BBB9-DA1C3542A1A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axisColor rgb="FF000000"/>
            </x14:dataBar>
          </x14:cfRule>
          <xm:sqref>G33:G34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R56"/>
  <sheetViews>
    <sheetView topLeftCell="A2" zoomScale="85" zoomScaleNormal="85" workbookViewId="0">
      <pane xSplit="7" ySplit="9" topLeftCell="H11" activePane="bottomRight" state="frozen"/>
      <selection activeCell="A2" sqref="A2"/>
      <selection pane="topRight" activeCell="H2" sqref="H2"/>
      <selection pane="bottomLeft" activeCell="A11" sqref="A11"/>
      <selection pane="bottomRight" activeCell="S29" sqref="S29"/>
    </sheetView>
  </sheetViews>
  <sheetFormatPr defaultRowHeight="13.5" outlineLevelRow="1" x14ac:dyDescent="0.4"/>
  <cols>
    <col min="1" max="1" width="2.375" style="1" customWidth="1"/>
    <col min="2" max="2" width="23.25" style="1" customWidth="1"/>
    <col min="3" max="3" width="11.625" style="1" bestFit="1" customWidth="1"/>
    <col min="4" max="4" width="5.875" style="1" customWidth="1"/>
    <col min="5" max="5" width="11.25" style="1" customWidth="1"/>
    <col min="6" max="6" width="6.75" style="1" customWidth="1"/>
    <col min="7" max="7" width="14.125" style="1" customWidth="1"/>
    <col min="8" max="8" width="9.5" style="1" bestFit="1" customWidth="1"/>
    <col min="9" max="9" width="9" style="1"/>
    <col min="10" max="11" width="3.625" style="1" customWidth="1"/>
    <col min="12" max="12" width="9" style="1" customWidth="1"/>
    <col min="13" max="16384" width="9" style="1"/>
  </cols>
  <sheetData>
    <row r="2" spans="2:16" ht="26.25" thickBot="1" x14ac:dyDescent="0.45">
      <c r="B2" s="2" t="s">
        <v>0</v>
      </c>
      <c r="C2" s="2"/>
      <c r="D2" s="2"/>
      <c r="E2" s="2"/>
      <c r="F2" s="2"/>
      <c r="G2" s="2"/>
      <c r="I2" s="1" t="s">
        <v>38</v>
      </c>
      <c r="L2" s="1" t="s">
        <v>49</v>
      </c>
    </row>
    <row r="3" spans="2:16" ht="14.25" customHeight="1" thickTop="1" x14ac:dyDescent="0.4">
      <c r="B3" s="83" t="s">
        <v>209</v>
      </c>
      <c r="E3" s="155" t="s">
        <v>51</v>
      </c>
      <c r="F3" s="156"/>
      <c r="G3" s="157"/>
      <c r="I3" s="1" t="s">
        <v>39</v>
      </c>
      <c r="L3" s="1" t="s">
        <v>50</v>
      </c>
      <c r="O3" s="53" t="s">
        <v>205</v>
      </c>
      <c r="P3" s="1" t="s">
        <v>206</v>
      </c>
    </row>
    <row r="4" spans="2:16" ht="18.75" customHeight="1" x14ac:dyDescent="0.4">
      <c r="B4" s="84" t="s">
        <v>208</v>
      </c>
      <c r="E4" s="158"/>
      <c r="F4" s="159"/>
      <c r="G4" s="160"/>
      <c r="I4" s="4" t="s">
        <v>41</v>
      </c>
      <c r="L4" s="4" t="s">
        <v>40</v>
      </c>
      <c r="O4" s="122">
        <v>1.01</v>
      </c>
      <c r="P4" s="1" t="s">
        <v>207</v>
      </c>
    </row>
    <row r="5" spans="2:16" ht="18.75" customHeight="1" x14ac:dyDescent="0.4">
      <c r="B5" s="1" t="s">
        <v>1</v>
      </c>
      <c r="C5" s="3">
        <v>44259</v>
      </c>
      <c r="E5" s="161" t="s">
        <v>58</v>
      </c>
      <c r="F5" s="162"/>
      <c r="G5" s="153">
        <f>SUM(F12+F14+F16+F18+F20+F22+F24+F26+F28+F30+F32+F34+F36+F38+F40+F42+F44)</f>
        <v>0.48749999999999999</v>
      </c>
      <c r="I5" s="35" t="s">
        <v>12</v>
      </c>
      <c r="L5" s="51" t="s">
        <v>10</v>
      </c>
      <c r="O5" s="123" t="s">
        <v>212</v>
      </c>
    </row>
    <row r="6" spans="2:16" ht="19.5" customHeight="1" thickBot="1" x14ac:dyDescent="0.45">
      <c r="B6" s="1" t="s">
        <v>6</v>
      </c>
      <c r="C6" s="3">
        <v>44259</v>
      </c>
      <c r="E6" s="79" t="s">
        <v>52</v>
      </c>
      <c r="F6" s="80">
        <f>1-G5</f>
        <v>0.51249999999999996</v>
      </c>
      <c r="G6" s="154"/>
      <c r="I6" s="1" t="s">
        <v>28</v>
      </c>
      <c r="O6" s="126" t="s">
        <v>213</v>
      </c>
    </row>
    <row r="7" spans="2:16" ht="14.25" thickTop="1" x14ac:dyDescent="0.4">
      <c r="B7" s="1" t="s">
        <v>4</v>
      </c>
      <c r="C7" s="3" t="s">
        <v>5</v>
      </c>
    </row>
    <row r="8" spans="2:16" x14ac:dyDescent="0.4">
      <c r="B8" s="172" t="s">
        <v>2</v>
      </c>
      <c r="C8" s="14"/>
      <c r="D8" s="14"/>
      <c r="E8" s="14"/>
      <c r="F8" s="14"/>
      <c r="G8" s="15"/>
      <c r="H8" s="171" t="s">
        <v>3</v>
      </c>
      <c r="I8" s="171"/>
      <c r="J8" s="171"/>
      <c r="K8" s="171"/>
      <c r="L8" s="171"/>
      <c r="M8" s="171"/>
      <c r="N8" s="171"/>
      <c r="O8" s="171"/>
      <c r="P8" s="171"/>
    </row>
    <row r="9" spans="2:16" x14ac:dyDescent="0.4">
      <c r="B9" s="173"/>
      <c r="C9" s="76"/>
      <c r="D9" s="77"/>
      <c r="E9" s="134" t="s">
        <v>215</v>
      </c>
      <c r="F9" s="77"/>
      <c r="G9" s="78"/>
      <c r="H9" s="170">
        <v>44256</v>
      </c>
      <c r="I9" s="170"/>
      <c r="J9" s="170"/>
      <c r="K9" s="170"/>
      <c r="L9" s="170"/>
      <c r="M9" s="170"/>
      <c r="N9" s="170"/>
      <c r="O9" s="170"/>
      <c r="P9" s="170"/>
    </row>
    <row r="10" spans="2:16" ht="19.5" customHeight="1" thickBot="1" x14ac:dyDescent="0.45">
      <c r="B10" s="174"/>
      <c r="C10" s="175" t="s">
        <v>55</v>
      </c>
      <c r="D10" s="176"/>
      <c r="E10" s="34" t="s">
        <v>37</v>
      </c>
      <c r="F10" s="34" t="s">
        <v>34</v>
      </c>
      <c r="G10" s="33" t="s">
        <v>35</v>
      </c>
      <c r="H10" s="16">
        <v>4</v>
      </c>
      <c r="I10" s="16">
        <v>5</v>
      </c>
      <c r="J10" s="17">
        <v>6</v>
      </c>
      <c r="K10" s="17">
        <v>7</v>
      </c>
      <c r="L10" s="16">
        <v>8</v>
      </c>
      <c r="M10" s="16">
        <v>9</v>
      </c>
      <c r="N10" s="16">
        <v>10</v>
      </c>
      <c r="O10" s="16">
        <v>11</v>
      </c>
      <c r="P10" s="16">
        <v>12</v>
      </c>
    </row>
    <row r="11" spans="2:16" ht="14.25" thickTop="1" x14ac:dyDescent="0.4">
      <c r="B11" s="81" t="s">
        <v>7</v>
      </c>
      <c r="C11" s="117" t="s">
        <v>8</v>
      </c>
      <c r="D11" s="50">
        <v>44259</v>
      </c>
      <c r="E11" s="124">
        <v>1.5</v>
      </c>
      <c r="F11" s="118">
        <f>E11/$Q$49</f>
        <v>3.125E-2</v>
      </c>
      <c r="G11" s="163">
        <f t="shared" ref="G11" si="0">E12/E11</f>
        <v>1</v>
      </c>
      <c r="H11" s="119" t="s">
        <v>13</v>
      </c>
      <c r="I11" s="22"/>
      <c r="J11" s="23"/>
      <c r="K11" s="23"/>
      <c r="L11" s="22"/>
      <c r="M11" s="22"/>
      <c r="N11" s="22"/>
      <c r="O11" s="22"/>
      <c r="P11" s="22"/>
    </row>
    <row r="12" spans="2:16" ht="18.75" customHeight="1" x14ac:dyDescent="0.4">
      <c r="B12" s="49"/>
      <c r="C12" s="115" t="s">
        <v>56</v>
      </c>
      <c r="D12" s="120">
        <v>44259</v>
      </c>
      <c r="E12" s="53">
        <v>1.5</v>
      </c>
      <c r="F12" s="54">
        <f>E12/$Q$49</f>
        <v>3.125E-2</v>
      </c>
      <c r="G12" s="164"/>
      <c r="H12" s="55" t="s">
        <v>13</v>
      </c>
      <c r="I12" s="55"/>
      <c r="J12" s="56"/>
      <c r="K12" s="56"/>
      <c r="L12" s="55"/>
      <c r="M12" s="55"/>
      <c r="N12" s="55"/>
      <c r="O12" s="55"/>
      <c r="P12" s="55"/>
    </row>
    <row r="13" spans="2:16" x14ac:dyDescent="0.4">
      <c r="B13" s="5" t="s">
        <v>17</v>
      </c>
      <c r="C13" s="18" t="s">
        <v>8</v>
      </c>
      <c r="D13" s="50">
        <v>44259</v>
      </c>
      <c r="E13" s="124">
        <v>5</v>
      </c>
      <c r="F13" s="21">
        <f>E13/$Q$49</f>
        <v>0.10416666666666667</v>
      </c>
      <c r="G13" s="163">
        <f t="shared" ref="G13" si="1">E14/E13</f>
        <v>0.5</v>
      </c>
      <c r="H13" s="39" t="s">
        <v>62</v>
      </c>
      <c r="I13" s="25"/>
      <c r="J13" s="26"/>
      <c r="K13" s="26"/>
      <c r="L13" s="25" t="s">
        <v>15</v>
      </c>
      <c r="M13" s="27"/>
      <c r="N13" s="27"/>
      <c r="O13" s="27"/>
      <c r="P13" s="27"/>
    </row>
    <row r="14" spans="2:16" x14ac:dyDescent="0.4">
      <c r="B14" s="6" t="s">
        <v>59</v>
      </c>
      <c r="C14" s="52" t="s">
        <v>56</v>
      </c>
      <c r="D14" s="66">
        <v>44259</v>
      </c>
      <c r="E14" s="53">
        <v>2.5</v>
      </c>
      <c r="F14" s="54">
        <f>E14/$Q$49</f>
        <v>5.2083333333333336E-2</v>
      </c>
      <c r="G14" s="164"/>
      <c r="H14" s="55" t="s">
        <v>62</v>
      </c>
      <c r="I14" s="55"/>
      <c r="J14" s="56"/>
      <c r="K14" s="56"/>
      <c r="L14" s="55"/>
      <c r="M14" s="55"/>
      <c r="N14" s="55"/>
      <c r="O14" s="55"/>
      <c r="P14" s="55"/>
    </row>
    <row r="15" spans="2:16" x14ac:dyDescent="0.4">
      <c r="B15" s="5" t="s">
        <v>11</v>
      </c>
      <c r="C15" s="18" t="s">
        <v>8</v>
      </c>
      <c r="D15" s="50">
        <v>44259</v>
      </c>
      <c r="E15" s="124">
        <v>3</v>
      </c>
      <c r="F15" s="21">
        <f t="shared" ref="F15:F24" si="2">E15/$Q$49</f>
        <v>6.25E-2</v>
      </c>
      <c r="G15" s="163">
        <f t="shared" ref="G15" si="3">E16/E15</f>
        <v>0.66666666666666663</v>
      </c>
      <c r="H15" s="24" t="s">
        <v>65</v>
      </c>
      <c r="I15" s="25" t="s">
        <v>18</v>
      </c>
      <c r="J15" s="28"/>
      <c r="K15" s="26"/>
      <c r="L15" s="27"/>
      <c r="M15" s="27"/>
      <c r="N15" s="27"/>
      <c r="O15" s="27"/>
      <c r="P15" s="27"/>
    </row>
    <row r="16" spans="2:16" x14ac:dyDescent="0.4">
      <c r="B16" s="6"/>
      <c r="C16" s="52" t="s">
        <v>56</v>
      </c>
      <c r="D16" s="66">
        <v>44259</v>
      </c>
      <c r="E16" s="53">
        <f>1+1</f>
        <v>2</v>
      </c>
      <c r="F16" s="54">
        <f t="shared" si="2"/>
        <v>4.1666666666666664E-2</v>
      </c>
      <c r="G16" s="164"/>
      <c r="H16" s="116" t="s">
        <v>65</v>
      </c>
      <c r="I16" s="121" t="s">
        <v>210</v>
      </c>
      <c r="J16" s="56"/>
      <c r="K16" s="56"/>
      <c r="L16" s="55"/>
      <c r="M16" s="55"/>
      <c r="N16" s="55"/>
      <c r="O16" s="55"/>
      <c r="P16" s="55"/>
    </row>
    <row r="17" spans="2:16" x14ac:dyDescent="0.4">
      <c r="B17" s="5" t="s">
        <v>21</v>
      </c>
      <c r="C17" s="18" t="s">
        <v>8</v>
      </c>
      <c r="D17" s="50">
        <v>44259</v>
      </c>
      <c r="E17" s="124">
        <v>2</v>
      </c>
      <c r="F17" s="21">
        <f t="shared" si="2"/>
        <v>4.1666666666666664E-2</v>
      </c>
      <c r="G17" s="163">
        <f t="shared" ref="G17" si="4">E18/E17</f>
        <v>1</v>
      </c>
      <c r="H17" s="24" t="s">
        <v>60</v>
      </c>
      <c r="I17" s="25"/>
      <c r="J17" s="28"/>
      <c r="K17" s="26"/>
      <c r="L17" s="27"/>
      <c r="M17" s="27"/>
      <c r="N17" s="27"/>
      <c r="O17" s="27"/>
      <c r="P17" s="27"/>
    </row>
    <row r="18" spans="2:16" x14ac:dyDescent="0.4">
      <c r="B18" s="6"/>
      <c r="C18" s="52" t="s">
        <v>56</v>
      </c>
      <c r="D18" s="66">
        <v>44259</v>
      </c>
      <c r="E18" s="53">
        <v>2</v>
      </c>
      <c r="F18" s="54">
        <f t="shared" si="2"/>
        <v>4.1666666666666664E-2</v>
      </c>
      <c r="G18" s="164"/>
      <c r="H18" s="116" t="s">
        <v>60</v>
      </c>
      <c r="I18" s="55"/>
      <c r="J18" s="56"/>
      <c r="K18" s="56"/>
      <c r="L18" s="55"/>
      <c r="M18" s="55"/>
      <c r="N18" s="55"/>
      <c r="O18" s="55"/>
      <c r="P18" s="55"/>
    </row>
    <row r="19" spans="2:16" x14ac:dyDescent="0.4">
      <c r="B19" s="5" t="s">
        <v>22</v>
      </c>
      <c r="C19" s="18" t="s">
        <v>8</v>
      </c>
      <c r="D19" s="50">
        <v>44260</v>
      </c>
      <c r="E19" s="124">
        <v>2</v>
      </c>
      <c r="F19" s="21">
        <f t="shared" si="2"/>
        <v>4.1666666666666664E-2</v>
      </c>
      <c r="G19" s="163">
        <f t="shared" ref="G19:G41" si="5">E20/E19</f>
        <v>0</v>
      </c>
      <c r="H19" s="27"/>
      <c r="I19" s="30" t="s">
        <v>9</v>
      </c>
      <c r="J19" s="29"/>
      <c r="K19" s="26"/>
      <c r="L19" s="27"/>
      <c r="M19" s="27"/>
      <c r="N19" s="27"/>
      <c r="O19" s="27"/>
      <c r="P19" s="27"/>
    </row>
    <row r="20" spans="2:16" x14ac:dyDescent="0.4">
      <c r="B20" s="6"/>
      <c r="C20" s="52" t="s">
        <v>56</v>
      </c>
      <c r="D20" s="66"/>
      <c r="E20" s="53"/>
      <c r="F20" s="54">
        <f t="shared" si="2"/>
        <v>0</v>
      </c>
      <c r="G20" s="164"/>
      <c r="H20" s="55"/>
      <c r="I20" s="55"/>
      <c r="J20" s="56"/>
      <c r="K20" s="56"/>
      <c r="L20" s="55"/>
      <c r="M20" s="55"/>
      <c r="N20" s="55"/>
      <c r="O20" s="55"/>
      <c r="P20" s="55"/>
    </row>
    <row r="21" spans="2:16" x14ac:dyDescent="0.4">
      <c r="B21" s="128" t="s">
        <v>16</v>
      </c>
      <c r="C21" s="129" t="s">
        <v>8</v>
      </c>
      <c r="D21" s="130">
        <v>44260</v>
      </c>
      <c r="E21" s="125">
        <f>20+10+10</f>
        <v>40</v>
      </c>
      <c r="F21" s="21">
        <f>E21/$Q$49</f>
        <v>0.83333333333333337</v>
      </c>
      <c r="G21" s="163">
        <f t="shared" si="5"/>
        <v>0.47499999999999998</v>
      </c>
      <c r="H21" s="27"/>
      <c r="I21" s="24" t="s">
        <v>14</v>
      </c>
      <c r="J21" s="28"/>
      <c r="K21" s="26"/>
      <c r="L21" s="25" t="s">
        <v>15</v>
      </c>
      <c r="M21" s="25"/>
      <c r="N21" s="27"/>
      <c r="O21" s="27"/>
      <c r="P21" s="27"/>
    </row>
    <row r="22" spans="2:16" x14ac:dyDescent="0.4">
      <c r="B22" s="131"/>
      <c r="C22" s="132" t="s">
        <v>56</v>
      </c>
      <c r="D22" s="133">
        <v>44259</v>
      </c>
      <c r="E22" s="53">
        <f>1+8+8+2</f>
        <v>19</v>
      </c>
      <c r="F22" s="54">
        <v>0.3</v>
      </c>
      <c r="G22" s="164"/>
      <c r="H22" s="116" t="s">
        <v>9</v>
      </c>
      <c r="I22" s="121" t="s">
        <v>210</v>
      </c>
      <c r="J22" s="56"/>
      <c r="K22" s="56"/>
      <c r="L22" s="121" t="s">
        <v>210</v>
      </c>
      <c r="M22" s="135" t="s">
        <v>216</v>
      </c>
      <c r="N22" s="55"/>
      <c r="O22" s="55"/>
      <c r="P22" s="55"/>
    </row>
    <row r="23" spans="2:16" x14ac:dyDescent="0.4">
      <c r="B23" s="5" t="s">
        <v>42</v>
      </c>
      <c r="C23" s="18" t="s">
        <v>8</v>
      </c>
      <c r="D23" s="50">
        <v>44263</v>
      </c>
      <c r="E23" s="20">
        <v>4</v>
      </c>
      <c r="F23" s="21">
        <f t="shared" si="2"/>
        <v>8.3333333333333329E-2</v>
      </c>
      <c r="G23" s="163">
        <f t="shared" si="5"/>
        <v>0</v>
      </c>
      <c r="H23" s="27"/>
      <c r="I23" s="24"/>
      <c r="J23" s="28"/>
      <c r="K23" s="26"/>
      <c r="L23" s="24" t="s">
        <v>14</v>
      </c>
      <c r="M23" s="25" t="s">
        <v>43</v>
      </c>
      <c r="N23" s="27"/>
      <c r="O23" s="27"/>
      <c r="P23" s="27"/>
    </row>
    <row r="24" spans="2:16" x14ac:dyDescent="0.4">
      <c r="B24" s="6"/>
      <c r="C24" s="52" t="s">
        <v>56</v>
      </c>
      <c r="D24" s="66"/>
      <c r="E24" s="53"/>
      <c r="F24" s="54">
        <f t="shared" si="2"/>
        <v>0</v>
      </c>
      <c r="G24" s="164"/>
      <c r="H24" s="55"/>
      <c r="I24" s="55"/>
      <c r="J24" s="56"/>
      <c r="K24" s="56"/>
      <c r="L24" s="55"/>
      <c r="M24" s="55"/>
      <c r="N24" s="55"/>
      <c r="O24" s="55"/>
      <c r="P24" s="55"/>
    </row>
    <row r="25" spans="2:16" x14ac:dyDescent="0.4">
      <c r="B25" s="7" t="s">
        <v>31</v>
      </c>
      <c r="C25" s="36" t="s">
        <v>8</v>
      </c>
      <c r="D25" s="67">
        <v>44264</v>
      </c>
      <c r="E25" s="37">
        <v>2</v>
      </c>
      <c r="F25" s="38">
        <f>E25/$Q$49</f>
        <v>4.1666666666666664E-2</v>
      </c>
      <c r="G25" s="165">
        <f t="shared" si="5"/>
        <v>0</v>
      </c>
      <c r="H25" s="31"/>
      <c r="I25" s="31"/>
      <c r="J25" s="29"/>
      <c r="K25" s="26"/>
      <c r="L25" s="32"/>
      <c r="M25" s="32" t="s">
        <v>9</v>
      </c>
      <c r="N25" s="31"/>
      <c r="O25" s="31"/>
      <c r="P25" s="31"/>
    </row>
    <row r="26" spans="2:16" x14ac:dyDescent="0.4">
      <c r="B26" s="8"/>
      <c r="C26" s="57" t="s">
        <v>56</v>
      </c>
      <c r="D26" s="68"/>
      <c r="E26" s="58"/>
      <c r="F26" s="59">
        <f>E26/$Q$49</f>
        <v>0</v>
      </c>
      <c r="G26" s="166"/>
      <c r="H26" s="60"/>
      <c r="I26" s="60"/>
      <c r="J26" s="56"/>
      <c r="K26" s="56"/>
      <c r="L26" s="60"/>
      <c r="M26" s="60"/>
      <c r="N26" s="60"/>
      <c r="O26" s="60"/>
      <c r="P26" s="60"/>
    </row>
    <row r="27" spans="2:16" x14ac:dyDescent="0.4">
      <c r="B27" s="10" t="s">
        <v>48</v>
      </c>
      <c r="C27" s="40" t="s">
        <v>8</v>
      </c>
      <c r="D27" s="69">
        <v>44264</v>
      </c>
      <c r="E27" s="41">
        <v>1</v>
      </c>
      <c r="F27" s="42">
        <f>E27/$Q$49</f>
        <v>2.0833333333333332E-2</v>
      </c>
      <c r="G27" s="167">
        <f t="shared" si="5"/>
        <v>1</v>
      </c>
      <c r="H27" s="43"/>
      <c r="I27" s="43"/>
      <c r="J27" s="29"/>
      <c r="K27" s="29"/>
      <c r="L27" s="45"/>
      <c r="M27" s="44" t="s">
        <v>9</v>
      </c>
      <c r="N27" s="43"/>
      <c r="O27" s="43"/>
      <c r="P27" s="43"/>
    </row>
    <row r="28" spans="2:16" x14ac:dyDescent="0.4">
      <c r="B28" s="11"/>
      <c r="C28" s="61" t="s">
        <v>56</v>
      </c>
      <c r="D28" s="70">
        <v>44264</v>
      </c>
      <c r="E28" s="62">
        <v>1</v>
      </c>
      <c r="F28" s="63">
        <f t="shared" ref="F28:F36" si="6">E28/$Q$49</f>
        <v>2.0833333333333332E-2</v>
      </c>
      <c r="G28" s="168"/>
      <c r="H28" s="64"/>
      <c r="I28" s="64"/>
      <c r="J28" s="56"/>
      <c r="K28" s="56"/>
      <c r="L28" s="127" t="s">
        <v>13</v>
      </c>
      <c r="M28" s="127" t="s">
        <v>9</v>
      </c>
      <c r="N28" s="64"/>
      <c r="O28" s="64"/>
      <c r="P28" s="64"/>
    </row>
    <row r="29" spans="2:16" x14ac:dyDescent="0.4">
      <c r="B29" s="5" t="s">
        <v>30</v>
      </c>
      <c r="C29" s="18" t="s">
        <v>8</v>
      </c>
      <c r="D29" s="50">
        <v>44264</v>
      </c>
      <c r="E29" s="124">
        <v>2</v>
      </c>
      <c r="F29" s="21">
        <f t="shared" si="6"/>
        <v>4.1666666666666664E-2</v>
      </c>
      <c r="G29" s="163">
        <f t="shared" si="5"/>
        <v>0</v>
      </c>
      <c r="H29" s="27"/>
      <c r="I29" s="27"/>
      <c r="J29" s="26"/>
      <c r="K29" s="26"/>
      <c r="L29" s="24"/>
      <c r="M29" s="24" t="s">
        <v>33</v>
      </c>
      <c r="N29" s="25" t="s">
        <v>15</v>
      </c>
      <c r="O29" s="27"/>
      <c r="P29" s="27"/>
    </row>
    <row r="30" spans="2:16" x14ac:dyDescent="0.4">
      <c r="B30" s="6"/>
      <c r="C30" s="52" t="s">
        <v>56</v>
      </c>
      <c r="D30" s="66"/>
      <c r="E30" s="53"/>
      <c r="F30" s="54">
        <f t="shared" si="6"/>
        <v>0</v>
      </c>
      <c r="G30" s="164"/>
      <c r="H30" s="55"/>
      <c r="I30" s="55"/>
      <c r="J30" s="56"/>
      <c r="K30" s="56"/>
      <c r="L30" s="55"/>
      <c r="M30" s="55"/>
      <c r="N30" s="55"/>
      <c r="O30" s="55"/>
      <c r="P30" s="55"/>
    </row>
    <row r="31" spans="2:16" x14ac:dyDescent="0.4">
      <c r="B31" s="5" t="s">
        <v>32</v>
      </c>
      <c r="C31" s="18" t="s">
        <v>8</v>
      </c>
      <c r="D31" s="50">
        <v>44265</v>
      </c>
      <c r="E31" s="124">
        <v>4</v>
      </c>
      <c r="F31" s="21">
        <f t="shared" si="6"/>
        <v>8.3333333333333329E-2</v>
      </c>
      <c r="G31" s="163">
        <f t="shared" si="5"/>
        <v>0</v>
      </c>
      <c r="H31" s="27"/>
      <c r="I31" s="27"/>
      <c r="J31" s="26"/>
      <c r="K31" s="26"/>
      <c r="L31" s="24"/>
      <c r="M31" s="24"/>
      <c r="N31" s="24" t="s">
        <v>14</v>
      </c>
      <c r="O31" s="25" t="s">
        <v>15</v>
      </c>
      <c r="P31" s="27"/>
    </row>
    <row r="32" spans="2:16" x14ac:dyDescent="0.4">
      <c r="B32" s="6"/>
      <c r="C32" s="52" t="s">
        <v>56</v>
      </c>
      <c r="D32" s="66"/>
      <c r="E32" s="53"/>
      <c r="F32" s="54">
        <f t="shared" si="6"/>
        <v>0</v>
      </c>
      <c r="G32" s="164"/>
      <c r="H32" s="55"/>
      <c r="I32" s="55"/>
      <c r="J32" s="56"/>
      <c r="K32" s="56"/>
      <c r="L32" s="55"/>
      <c r="M32" s="55"/>
      <c r="N32" s="55"/>
      <c r="O32" s="55"/>
      <c r="P32" s="55"/>
    </row>
    <row r="33" spans="2:16" x14ac:dyDescent="0.4">
      <c r="B33" s="5" t="s">
        <v>23</v>
      </c>
      <c r="C33" s="18" t="s">
        <v>8</v>
      </c>
      <c r="D33" s="50">
        <v>44266</v>
      </c>
      <c r="E33" s="124">
        <v>1</v>
      </c>
      <c r="F33" s="21">
        <f t="shared" si="6"/>
        <v>2.0833333333333332E-2</v>
      </c>
      <c r="G33" s="163">
        <f t="shared" si="5"/>
        <v>0</v>
      </c>
      <c r="H33" s="27"/>
      <c r="I33" s="30"/>
      <c r="J33" s="29"/>
      <c r="K33" s="26"/>
      <c r="L33" s="30"/>
      <c r="M33" s="24"/>
      <c r="N33" s="30"/>
      <c r="O33" s="39" t="s">
        <v>9</v>
      </c>
      <c r="P33" s="27"/>
    </row>
    <row r="34" spans="2:16" x14ac:dyDescent="0.4">
      <c r="B34" s="6"/>
      <c r="C34" s="52" t="s">
        <v>56</v>
      </c>
      <c r="D34" s="66"/>
      <c r="E34" s="53"/>
      <c r="F34" s="54">
        <f t="shared" si="6"/>
        <v>0</v>
      </c>
      <c r="G34" s="164"/>
      <c r="H34" s="55"/>
      <c r="I34" s="55"/>
      <c r="J34" s="56"/>
      <c r="K34" s="56"/>
      <c r="L34" s="55"/>
      <c r="M34" s="55"/>
      <c r="N34" s="55"/>
      <c r="O34" s="55"/>
      <c r="P34" s="55"/>
    </row>
    <row r="35" spans="2:16" x14ac:dyDescent="0.4">
      <c r="B35" s="5" t="s">
        <v>24</v>
      </c>
      <c r="C35" s="18" t="s">
        <v>8</v>
      </c>
      <c r="D35" s="50">
        <v>44265</v>
      </c>
      <c r="E35" s="124">
        <v>3</v>
      </c>
      <c r="F35" s="21">
        <f t="shared" si="6"/>
        <v>6.25E-2</v>
      </c>
      <c r="G35" s="163">
        <f t="shared" si="5"/>
        <v>0</v>
      </c>
      <c r="H35" s="27"/>
      <c r="I35" s="24"/>
      <c r="J35" s="28"/>
      <c r="K35" s="26"/>
      <c r="L35" s="24"/>
      <c r="M35" s="24"/>
      <c r="N35" s="24" t="s">
        <v>14</v>
      </c>
      <c r="O35" s="25" t="s">
        <v>15</v>
      </c>
      <c r="P35" s="27"/>
    </row>
    <row r="36" spans="2:16" x14ac:dyDescent="0.4">
      <c r="B36" s="6"/>
      <c r="C36" s="52" t="s">
        <v>56</v>
      </c>
      <c r="D36" s="66"/>
      <c r="E36" s="53"/>
      <c r="F36" s="54">
        <f t="shared" si="6"/>
        <v>0</v>
      </c>
      <c r="G36" s="164"/>
      <c r="H36" s="55"/>
      <c r="I36" s="55"/>
      <c r="J36" s="56"/>
      <c r="K36" s="56"/>
      <c r="L36" s="55"/>
      <c r="M36" s="55"/>
      <c r="N36" s="55"/>
      <c r="O36" s="55"/>
      <c r="P36" s="55"/>
    </row>
    <row r="37" spans="2:16" x14ac:dyDescent="0.4">
      <c r="B37" s="7" t="s">
        <v>25</v>
      </c>
      <c r="C37" s="36" t="s">
        <v>8</v>
      </c>
      <c r="D37" s="67">
        <v>44266</v>
      </c>
      <c r="E37" s="37">
        <v>2</v>
      </c>
      <c r="F37" s="38">
        <f>E37/$Q$49</f>
        <v>4.1666666666666664E-2</v>
      </c>
      <c r="G37" s="165">
        <f t="shared" si="5"/>
        <v>0</v>
      </c>
      <c r="H37" s="31"/>
      <c r="I37" s="31"/>
      <c r="J37" s="29"/>
      <c r="K37" s="26"/>
      <c r="L37" s="31"/>
      <c r="M37" s="31"/>
      <c r="N37" s="46"/>
      <c r="O37" s="46" t="s">
        <v>46</v>
      </c>
      <c r="P37" s="47" t="s">
        <v>45</v>
      </c>
    </row>
    <row r="38" spans="2:16" x14ac:dyDescent="0.4">
      <c r="B38" s="8"/>
      <c r="C38" s="57" t="s">
        <v>56</v>
      </c>
      <c r="D38" s="68"/>
      <c r="E38" s="58"/>
      <c r="F38" s="59">
        <f>E38/$Q$49</f>
        <v>0</v>
      </c>
      <c r="G38" s="166"/>
      <c r="H38" s="60"/>
      <c r="I38" s="60"/>
      <c r="J38" s="56"/>
      <c r="K38" s="56"/>
      <c r="L38" s="60"/>
      <c r="M38" s="60"/>
      <c r="N38" s="60"/>
      <c r="O38" s="60"/>
      <c r="P38" s="60"/>
    </row>
    <row r="39" spans="2:16" x14ac:dyDescent="0.4">
      <c r="B39" s="5" t="s">
        <v>47</v>
      </c>
      <c r="C39" s="18" t="s">
        <v>8</v>
      </c>
      <c r="D39" s="50">
        <v>44266</v>
      </c>
      <c r="E39" s="124">
        <v>5</v>
      </c>
      <c r="F39" s="21">
        <f t="shared" ref="F39:F42" si="7">E39/$Q$49</f>
        <v>0.10416666666666667</v>
      </c>
      <c r="G39" s="163">
        <f t="shared" si="5"/>
        <v>0</v>
      </c>
      <c r="H39" s="27"/>
      <c r="I39" s="24"/>
      <c r="J39" s="28"/>
      <c r="K39" s="26"/>
      <c r="L39" s="24"/>
      <c r="M39" s="24"/>
      <c r="N39" s="24"/>
      <c r="O39" s="48" t="s">
        <v>9</v>
      </c>
      <c r="P39" s="27"/>
    </row>
    <row r="40" spans="2:16" x14ac:dyDescent="0.4">
      <c r="B40" s="6"/>
      <c r="C40" s="52" t="s">
        <v>56</v>
      </c>
      <c r="D40" s="66"/>
      <c r="E40" s="53"/>
      <c r="F40" s="54">
        <f t="shared" si="7"/>
        <v>0</v>
      </c>
      <c r="G40" s="164"/>
      <c r="H40" s="55"/>
      <c r="I40" s="55"/>
      <c r="J40" s="56"/>
      <c r="K40" s="56"/>
      <c r="L40" s="55"/>
      <c r="M40" s="55"/>
      <c r="N40" s="55"/>
      <c r="O40" s="55"/>
      <c r="P40" s="55"/>
    </row>
    <row r="41" spans="2:16" x14ac:dyDescent="0.4">
      <c r="B41" s="5" t="s">
        <v>54</v>
      </c>
      <c r="C41" s="18" t="s">
        <v>8</v>
      </c>
      <c r="D41" s="50">
        <v>44266</v>
      </c>
      <c r="E41" s="124">
        <v>5</v>
      </c>
      <c r="F41" s="21">
        <f t="shared" si="7"/>
        <v>0.10416666666666667</v>
      </c>
      <c r="G41" s="163">
        <f t="shared" si="5"/>
        <v>0</v>
      </c>
      <c r="H41" s="24"/>
      <c r="I41" s="24"/>
      <c r="J41" s="26"/>
      <c r="K41" s="26"/>
      <c r="L41" s="27"/>
      <c r="M41" s="24"/>
      <c r="N41" s="25"/>
      <c r="O41" s="24" t="s">
        <v>14</v>
      </c>
      <c r="P41" s="25" t="s">
        <v>15</v>
      </c>
    </row>
    <row r="42" spans="2:16" x14ac:dyDescent="0.4">
      <c r="B42" s="6"/>
      <c r="C42" s="52" t="s">
        <v>56</v>
      </c>
      <c r="D42" s="66"/>
      <c r="E42" s="53"/>
      <c r="F42" s="54">
        <f t="shared" si="7"/>
        <v>0</v>
      </c>
      <c r="G42" s="164"/>
      <c r="H42" s="55"/>
      <c r="I42" s="55"/>
      <c r="J42" s="56"/>
      <c r="K42" s="56"/>
      <c r="L42" s="55"/>
      <c r="M42" s="55"/>
      <c r="N42" s="55"/>
      <c r="O42" s="55"/>
      <c r="P42" s="55"/>
    </row>
    <row r="43" spans="2:16" x14ac:dyDescent="0.4">
      <c r="B43" s="5" t="s">
        <v>19</v>
      </c>
      <c r="C43" s="18" t="s">
        <v>8</v>
      </c>
      <c r="D43" s="50">
        <v>44267</v>
      </c>
      <c r="E43" s="20"/>
      <c r="F43" s="21"/>
      <c r="G43" s="163"/>
      <c r="H43" s="5"/>
      <c r="I43" s="5"/>
      <c r="J43" s="13"/>
      <c r="K43" s="13"/>
      <c r="L43" s="5"/>
      <c r="M43" s="5"/>
      <c r="N43" s="5"/>
      <c r="O43" s="5"/>
      <c r="P43" s="9" t="s">
        <v>20</v>
      </c>
    </row>
    <row r="44" spans="2:16" x14ac:dyDescent="0.4">
      <c r="B44" s="6"/>
      <c r="C44" s="52" t="s">
        <v>56</v>
      </c>
      <c r="D44" s="66"/>
      <c r="E44" s="53"/>
      <c r="F44" s="65"/>
      <c r="G44" s="164"/>
      <c r="H44" s="55"/>
      <c r="I44" s="55"/>
      <c r="J44" s="56"/>
      <c r="K44" s="56"/>
      <c r="L44" s="55"/>
      <c r="M44" s="55"/>
      <c r="N44" s="55"/>
      <c r="O44" s="55"/>
      <c r="P44" s="55"/>
    </row>
    <row r="46" spans="2:16" ht="17.25" x14ac:dyDescent="0.4">
      <c r="B46" s="71" t="s">
        <v>26</v>
      </c>
      <c r="C46" s="71"/>
      <c r="D46" s="71"/>
      <c r="E46" s="72">
        <f>SUM(E11+E13+E15+E17+E19+E21+E23+E25+E27+E29+E31+E33+E35+E37+E39+E41+E43)</f>
        <v>82.5</v>
      </c>
      <c r="F46" s="71" t="s">
        <v>36</v>
      </c>
      <c r="G46" s="71"/>
    </row>
    <row r="47" spans="2:16" x14ac:dyDescent="0.4">
      <c r="C47" s="19"/>
      <c r="E47" s="73" t="s">
        <v>44</v>
      </c>
      <c r="F47" s="85">
        <f>1-(E46/Q49)</f>
        <v>-0.71875</v>
      </c>
      <c r="G47" s="73"/>
      <c r="H47" s="12"/>
    </row>
    <row r="48" spans="2:16" s="19" customFormat="1" x14ac:dyDescent="0.4">
      <c r="B48" s="19" t="s">
        <v>27</v>
      </c>
    </row>
    <row r="49" spans="3:18" s="19" customFormat="1" outlineLevel="1" x14ac:dyDescent="0.4">
      <c r="E49" s="74"/>
      <c r="H49" s="75">
        <v>8</v>
      </c>
      <c r="I49" s="75">
        <v>8</v>
      </c>
      <c r="J49" s="75"/>
      <c r="K49" s="75"/>
      <c r="L49" s="75">
        <v>8</v>
      </c>
      <c r="M49" s="75">
        <v>4</v>
      </c>
      <c r="N49" s="75">
        <v>8</v>
      </c>
      <c r="O49" s="75">
        <v>8</v>
      </c>
      <c r="P49" s="75">
        <v>4</v>
      </c>
      <c r="Q49" s="19">
        <f>SUM(H49:P49)</f>
        <v>48</v>
      </c>
      <c r="R49" s="19" t="s">
        <v>29</v>
      </c>
    </row>
    <row r="50" spans="3:18" s="19" customFormat="1" outlineLevel="1" x14ac:dyDescent="0.4"/>
    <row r="51" spans="3:18" s="19" customFormat="1" outlineLevel="1" x14ac:dyDescent="0.4"/>
    <row r="52" spans="3:18" s="19" customFormat="1" outlineLevel="1" x14ac:dyDescent="0.4"/>
    <row r="53" spans="3:18" s="19" customFormat="1" x14ac:dyDescent="0.4"/>
    <row r="54" spans="3:18" s="19" customFormat="1" x14ac:dyDescent="0.4"/>
    <row r="55" spans="3:18" s="19" customFormat="1" ht="18.75" x14ac:dyDescent="0.4">
      <c r="C55" s="83"/>
      <c r="D55" s="83"/>
    </row>
    <row r="56" spans="3:18" ht="18.75" x14ac:dyDescent="0.4">
      <c r="C56" s="83"/>
      <c r="D56" s="83"/>
    </row>
  </sheetData>
  <dataConsolidate/>
  <mergeCells count="24">
    <mergeCell ref="E3:G4"/>
    <mergeCell ref="E5:F5"/>
    <mergeCell ref="G5:G6"/>
    <mergeCell ref="B8:B10"/>
    <mergeCell ref="H8:P8"/>
    <mergeCell ref="H9:P9"/>
    <mergeCell ref="C10:D10"/>
    <mergeCell ref="G33:G34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5:G36"/>
    <mergeCell ref="G37:G38"/>
    <mergeCell ref="G39:G40"/>
    <mergeCell ref="G41:G42"/>
    <mergeCell ref="G43:G44"/>
  </mergeCells>
  <phoneticPr fontId="1"/>
  <conditionalFormatting sqref="G11:G44">
    <cfRule type="dataBar" priority="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{1A852118-A6C9-4688-B75C-053C0037A41B}</x14:id>
        </ext>
      </extLst>
    </cfRule>
    <cfRule type="cellIs" dxfId="12" priority="15" operator="greaterThan">
      <formula>1</formula>
    </cfRule>
    <cfRule type="iconSet" priority="17">
      <iconSet reverse="1">
        <cfvo type="percent" val="0"/>
        <cfvo type="num" val="1" gte="0"/>
        <cfvo type="num" val="1.2" gte="0"/>
      </iconSet>
    </cfRule>
  </conditionalFormatting>
  <conditionalFormatting sqref="G5:G6">
    <cfRule type="dataBar" priority="1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{AF8204F4-C552-4F3B-B73B-5E9058EE7682}</x14:id>
        </ext>
      </extLst>
    </cfRule>
  </conditionalFormatting>
  <conditionalFormatting sqref="E22">
    <cfRule type="cellIs" dxfId="11" priority="13" operator="greaterThan">
      <formula>$E21</formula>
    </cfRule>
  </conditionalFormatting>
  <conditionalFormatting sqref="O3">
    <cfRule type="cellIs" dxfId="10" priority="12" operator="greaterThan">
      <formula>$E2</formula>
    </cfRule>
  </conditionalFormatting>
  <conditionalFormatting sqref="O4">
    <cfRule type="iconSet" priority="11">
      <iconSet reverse="1">
        <cfvo type="percent" val="0"/>
        <cfvo type="percent" val="33"/>
        <cfvo type="percent" val="67"/>
      </iconSet>
    </cfRule>
  </conditionalFormatting>
  <conditionalFormatting sqref="E24">
    <cfRule type="cellIs" dxfId="9" priority="10" operator="greaterThan">
      <formula>$E23</formula>
    </cfRule>
  </conditionalFormatting>
  <conditionalFormatting sqref="E46">
    <cfRule type="cellIs" dxfId="8" priority="9" operator="greaterThan">
      <formula>$Q$49</formula>
    </cfRule>
  </conditionalFormatting>
  <conditionalFormatting sqref="E12 E14 E16 E18 E20">
    <cfRule type="cellIs" dxfId="7" priority="8" operator="greaterThan">
      <formula>$E11</formula>
    </cfRule>
  </conditionalFormatting>
  <conditionalFormatting sqref="E11 E13 E15 E17 E19">
    <cfRule type="expression" dxfId="6" priority="7">
      <formula>$E12&gt;$E11</formula>
    </cfRule>
  </conditionalFormatting>
  <conditionalFormatting sqref="E30 E32 E34 E36 E40 E42">
    <cfRule type="cellIs" dxfId="5" priority="6" operator="greaterThan">
      <formula>$E29</formula>
    </cfRule>
  </conditionalFormatting>
  <conditionalFormatting sqref="E29 E31 E33 E35 E39 E41">
    <cfRule type="expression" dxfId="4" priority="5">
      <formula>$E30&gt;$E29</formula>
    </cfRule>
  </conditionalFormatting>
  <conditionalFormatting sqref="E26 E28">
    <cfRule type="cellIs" dxfId="3" priority="4" operator="greaterThan">
      <formula>$E25</formula>
    </cfRule>
  </conditionalFormatting>
  <conditionalFormatting sqref="E25 E27">
    <cfRule type="expression" dxfId="2" priority="3">
      <formula>$E26&gt;$E25</formula>
    </cfRule>
  </conditionalFormatting>
  <conditionalFormatting sqref="E38">
    <cfRule type="cellIs" dxfId="1" priority="2" operator="greaterThan">
      <formula>$E37</formula>
    </cfRule>
  </conditionalFormatting>
  <conditionalFormatting sqref="E37">
    <cfRule type="expression" dxfId="0" priority="1">
      <formula>$E38&gt;$E37</formula>
    </cfRule>
  </conditionalFormatting>
  <hyperlinks>
    <hyperlink ref="B4" r:id="rId1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852118-A6C9-4688-B75C-053C0037A41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axisColor rgb="FF000000"/>
            </x14:dataBar>
          </x14:cfRule>
          <xm:sqref>G11:G44</xm:sqref>
        </x14:conditionalFormatting>
        <x14:conditionalFormatting xmlns:xm="http://schemas.microsoft.com/office/excel/2006/main">
          <x14:cfRule type="dataBar" id="{AF8204F4-C552-4F3B-B73B-5E9058EE768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G5:G6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56"/>
  <sheetViews>
    <sheetView topLeftCell="L3" zoomScale="70" zoomScaleNormal="70" workbookViewId="0">
      <selection activeCell="U41" sqref="U41"/>
    </sheetView>
  </sheetViews>
  <sheetFormatPr defaultRowHeight="18.75" outlineLevelCol="1" x14ac:dyDescent="0.4"/>
  <cols>
    <col min="1" max="14" width="9" style="83"/>
    <col min="15" max="15" width="1.875" style="83" customWidth="1"/>
    <col min="16" max="16" width="22.125" style="83" bestFit="1" customWidth="1"/>
    <col min="17" max="17" width="22.375" style="83" bestFit="1" customWidth="1"/>
    <col min="18" max="18" width="31.875" style="83" bestFit="1" customWidth="1"/>
    <col min="19" max="19" width="44.75" style="94" bestFit="1" customWidth="1"/>
    <col min="20" max="20" width="44.75" style="83" bestFit="1" customWidth="1"/>
    <col min="21" max="21" width="26.125" style="83" customWidth="1"/>
    <col min="22" max="22" width="26.125" style="83" hidden="1" customWidth="1" outlineLevel="1"/>
    <col min="23" max="23" width="9" style="83" collapsed="1"/>
    <col min="24" max="16384" width="9" style="83"/>
  </cols>
  <sheetData>
    <row r="1" spans="2:22" ht="25.5" x14ac:dyDescent="0.4">
      <c r="B1" s="2" t="s">
        <v>66</v>
      </c>
      <c r="P1" s="2" t="s">
        <v>195</v>
      </c>
    </row>
    <row r="2" spans="2:22" ht="25.5" x14ac:dyDescent="0.4">
      <c r="B2" s="2"/>
      <c r="H2" s="93"/>
      <c r="I2" s="83" t="s">
        <v>137</v>
      </c>
    </row>
    <row r="3" spans="2:22" ht="24" x14ac:dyDescent="0.4">
      <c r="B3" s="83" t="s">
        <v>67</v>
      </c>
      <c r="H3" s="92"/>
      <c r="I3" s="83" t="s">
        <v>136</v>
      </c>
      <c r="P3" s="95" t="s">
        <v>194</v>
      </c>
    </row>
    <row r="4" spans="2:22" x14ac:dyDescent="0.4">
      <c r="B4" s="84" t="s">
        <v>64</v>
      </c>
      <c r="V4" s="83" t="s">
        <v>242</v>
      </c>
    </row>
    <row r="5" spans="2:22" ht="19.5" thickBot="1" x14ac:dyDescent="0.45">
      <c r="P5" s="102" t="s">
        <v>179</v>
      </c>
      <c r="Q5" s="102" t="s">
        <v>180</v>
      </c>
      <c r="R5" s="102" t="s">
        <v>181</v>
      </c>
      <c r="S5" s="102" t="s">
        <v>183</v>
      </c>
      <c r="T5" s="102" t="s">
        <v>184</v>
      </c>
      <c r="U5" s="108" t="s">
        <v>182</v>
      </c>
      <c r="V5" s="108" t="s">
        <v>182</v>
      </c>
    </row>
    <row r="6" spans="2:22" ht="19.5" thickTop="1" x14ac:dyDescent="0.4">
      <c r="P6" s="103" t="s">
        <v>138</v>
      </c>
      <c r="Q6" s="103" t="s">
        <v>139</v>
      </c>
      <c r="R6" s="103"/>
      <c r="S6" s="103"/>
      <c r="T6" s="103"/>
      <c r="U6" s="109" t="s">
        <v>186</v>
      </c>
      <c r="V6" s="109" t="s">
        <v>186</v>
      </c>
    </row>
    <row r="7" spans="2:22" x14ac:dyDescent="0.4">
      <c r="P7" s="100"/>
      <c r="Q7" s="100" t="s">
        <v>140</v>
      </c>
      <c r="R7" s="100"/>
      <c r="S7" s="100"/>
      <c r="T7" s="100"/>
      <c r="U7" s="110" t="s">
        <v>185</v>
      </c>
      <c r="V7" s="110" t="s">
        <v>185</v>
      </c>
    </row>
    <row r="8" spans="2:22" x14ac:dyDescent="0.4">
      <c r="P8" s="96" t="s">
        <v>141</v>
      </c>
      <c r="Q8" s="96" t="s">
        <v>142</v>
      </c>
      <c r="R8" s="96" t="s">
        <v>143</v>
      </c>
      <c r="S8" s="97"/>
      <c r="T8" s="98"/>
      <c r="U8" s="109" t="s">
        <v>192</v>
      </c>
      <c r="V8" s="109" t="s">
        <v>192</v>
      </c>
    </row>
    <row r="9" spans="2:22" x14ac:dyDescent="0.4">
      <c r="P9" s="98"/>
      <c r="Q9" s="98"/>
      <c r="R9" s="98" t="s">
        <v>144</v>
      </c>
      <c r="S9" s="99"/>
      <c r="T9" s="98"/>
      <c r="U9" s="109" t="s">
        <v>193</v>
      </c>
      <c r="V9" s="109" t="s">
        <v>193</v>
      </c>
    </row>
    <row r="10" spans="2:22" x14ac:dyDescent="0.4">
      <c r="P10" s="98"/>
      <c r="Q10" s="98"/>
      <c r="R10" s="104" t="s">
        <v>145</v>
      </c>
      <c r="S10" s="105"/>
      <c r="T10" s="104"/>
      <c r="U10" s="92" t="s">
        <v>187</v>
      </c>
      <c r="V10" s="92" t="s">
        <v>187</v>
      </c>
    </row>
    <row r="11" spans="2:22" x14ac:dyDescent="0.4">
      <c r="P11" s="98"/>
      <c r="Q11" s="100"/>
      <c r="R11" s="106" t="s">
        <v>146</v>
      </c>
      <c r="S11" s="107"/>
      <c r="T11" s="106"/>
      <c r="U11" s="106" t="s">
        <v>188</v>
      </c>
      <c r="V11" s="106" t="s">
        <v>188</v>
      </c>
    </row>
    <row r="12" spans="2:22" x14ac:dyDescent="0.4">
      <c r="P12" s="98"/>
      <c r="Q12" s="96" t="s">
        <v>147</v>
      </c>
      <c r="R12" s="96" t="s">
        <v>148</v>
      </c>
      <c r="S12" s="97"/>
      <c r="T12" s="98"/>
      <c r="U12" s="109" t="s">
        <v>192</v>
      </c>
      <c r="V12" s="109" t="s">
        <v>192</v>
      </c>
    </row>
    <row r="13" spans="2:22" x14ac:dyDescent="0.4">
      <c r="P13" s="98"/>
      <c r="Q13" s="98"/>
      <c r="R13" s="98" t="s">
        <v>149</v>
      </c>
      <c r="S13" s="98" t="s">
        <v>150</v>
      </c>
      <c r="T13" s="98"/>
      <c r="U13" s="109" t="s">
        <v>189</v>
      </c>
      <c r="V13" s="109" t="s">
        <v>189</v>
      </c>
    </row>
    <row r="14" spans="2:22" x14ac:dyDescent="0.4">
      <c r="P14" s="98"/>
      <c r="Q14" s="98"/>
      <c r="R14" s="98"/>
      <c r="S14" s="98" t="s">
        <v>151</v>
      </c>
      <c r="T14" s="98"/>
      <c r="U14" s="109" t="s">
        <v>190</v>
      </c>
      <c r="V14" s="109" t="s">
        <v>185</v>
      </c>
    </row>
    <row r="15" spans="2:22" x14ac:dyDescent="0.4">
      <c r="P15" s="98"/>
      <c r="Q15" s="100"/>
      <c r="R15" s="100"/>
      <c r="S15" s="100" t="s">
        <v>152</v>
      </c>
      <c r="T15" s="100"/>
      <c r="U15" s="110" t="s">
        <v>190</v>
      </c>
      <c r="V15" s="110" t="s">
        <v>185</v>
      </c>
    </row>
    <row r="16" spans="2:22" x14ac:dyDescent="0.4">
      <c r="P16" s="98"/>
      <c r="Q16" s="98" t="s">
        <v>153</v>
      </c>
      <c r="R16" s="98" t="s">
        <v>69</v>
      </c>
      <c r="S16" s="99"/>
      <c r="T16" s="98"/>
      <c r="U16" s="109" t="s">
        <v>192</v>
      </c>
      <c r="V16" s="109" t="s">
        <v>192</v>
      </c>
    </row>
    <row r="17" spans="16:22" x14ac:dyDescent="0.4">
      <c r="P17" s="98"/>
      <c r="Q17" s="98"/>
      <c r="R17" s="98" t="s">
        <v>70</v>
      </c>
      <c r="S17" s="99"/>
      <c r="T17" s="98"/>
      <c r="U17" s="109"/>
      <c r="V17" s="109"/>
    </row>
    <row r="18" spans="16:22" x14ac:dyDescent="0.4">
      <c r="P18" s="98"/>
      <c r="Q18" s="98"/>
      <c r="R18" s="98" t="s">
        <v>154</v>
      </c>
      <c r="S18" s="98" t="s">
        <v>71</v>
      </c>
      <c r="T18" s="98"/>
      <c r="U18" s="109"/>
      <c r="V18" s="109"/>
    </row>
    <row r="19" spans="16:22" x14ac:dyDescent="0.4">
      <c r="P19" s="98"/>
      <c r="Q19" s="98"/>
      <c r="R19" s="98"/>
      <c r="S19" s="98" t="s">
        <v>155</v>
      </c>
      <c r="T19" s="98"/>
      <c r="U19" s="109"/>
      <c r="V19" s="109"/>
    </row>
    <row r="20" spans="16:22" x14ac:dyDescent="0.4">
      <c r="P20" s="98"/>
      <c r="Q20" s="98"/>
      <c r="R20" s="98"/>
      <c r="S20" s="98" t="s">
        <v>73</v>
      </c>
      <c r="T20" s="98"/>
      <c r="U20" s="109"/>
      <c r="V20" s="109"/>
    </row>
    <row r="21" spans="16:22" x14ac:dyDescent="0.4">
      <c r="P21" s="100"/>
      <c r="Q21" s="100"/>
      <c r="R21" s="100"/>
      <c r="S21" s="100" t="s">
        <v>74</v>
      </c>
      <c r="T21" s="100"/>
      <c r="U21" s="110"/>
      <c r="V21" s="110"/>
    </row>
    <row r="22" spans="16:22" x14ac:dyDescent="0.4">
      <c r="P22" s="96" t="s">
        <v>156</v>
      </c>
      <c r="Q22" s="96" t="s">
        <v>157</v>
      </c>
      <c r="R22" s="96" t="s">
        <v>158</v>
      </c>
      <c r="S22" s="96" t="s">
        <v>159</v>
      </c>
      <c r="T22" s="98"/>
      <c r="U22" s="109" t="s">
        <v>243</v>
      </c>
      <c r="V22" s="109" t="s">
        <v>191</v>
      </c>
    </row>
    <row r="23" spans="16:22" x14ac:dyDescent="0.4">
      <c r="P23" s="98"/>
      <c r="Q23" s="98"/>
      <c r="R23" s="98"/>
      <c r="S23" s="99"/>
      <c r="T23" s="98"/>
      <c r="U23" s="109"/>
      <c r="V23" s="109"/>
    </row>
    <row r="24" spans="16:22" x14ac:dyDescent="0.4">
      <c r="P24" s="98"/>
      <c r="Q24" s="98"/>
      <c r="R24" s="98"/>
      <c r="S24" s="99"/>
      <c r="T24" s="98"/>
      <c r="U24" s="109"/>
      <c r="V24" s="109"/>
    </row>
    <row r="25" spans="16:22" x14ac:dyDescent="0.4">
      <c r="P25" s="98"/>
      <c r="Q25" s="98"/>
      <c r="R25" s="98"/>
      <c r="S25" s="99"/>
      <c r="T25" s="98"/>
      <c r="U25" s="109"/>
      <c r="V25" s="109"/>
    </row>
    <row r="26" spans="16:22" x14ac:dyDescent="0.4">
      <c r="P26" s="98"/>
      <c r="Q26" s="98"/>
      <c r="R26" s="98"/>
      <c r="S26" s="98" t="s">
        <v>160</v>
      </c>
      <c r="T26" s="98" t="s">
        <v>161</v>
      </c>
      <c r="U26" s="109"/>
      <c r="V26" s="109" t="s">
        <v>196</v>
      </c>
    </row>
    <row r="27" spans="16:22" x14ac:dyDescent="0.4">
      <c r="P27" s="98"/>
      <c r="Q27" s="98"/>
      <c r="R27" s="98"/>
      <c r="S27" s="101"/>
      <c r="T27" s="100" t="s">
        <v>162</v>
      </c>
      <c r="U27" s="110"/>
      <c r="V27" s="110"/>
    </row>
    <row r="28" spans="16:22" x14ac:dyDescent="0.4">
      <c r="P28" s="98"/>
      <c r="Q28" s="100"/>
      <c r="R28" s="106" t="s">
        <v>163</v>
      </c>
      <c r="S28" s="107"/>
      <c r="T28" s="113"/>
      <c r="U28" s="113" t="s">
        <v>197</v>
      </c>
      <c r="V28" s="113" t="s">
        <v>197</v>
      </c>
    </row>
    <row r="29" spans="16:22" x14ac:dyDescent="0.4">
      <c r="P29" s="98"/>
      <c r="Q29" s="96" t="s">
        <v>164</v>
      </c>
      <c r="R29" s="96" t="s">
        <v>165</v>
      </c>
      <c r="S29" s="96" t="s">
        <v>166</v>
      </c>
      <c r="T29" s="98"/>
      <c r="U29" s="109" t="s">
        <v>244</v>
      </c>
      <c r="V29" s="109" t="s">
        <v>191</v>
      </c>
    </row>
    <row r="30" spans="16:22" x14ac:dyDescent="0.4">
      <c r="P30" s="98"/>
      <c r="Q30" s="98"/>
      <c r="R30" s="98"/>
      <c r="S30" s="98" t="s">
        <v>160</v>
      </c>
      <c r="T30" s="98" t="s">
        <v>161</v>
      </c>
      <c r="U30" s="109"/>
      <c r="V30" s="109" t="s">
        <v>196</v>
      </c>
    </row>
    <row r="31" spans="16:22" x14ac:dyDescent="0.4">
      <c r="P31" s="98"/>
      <c r="Q31" s="98"/>
      <c r="R31" s="98"/>
      <c r="S31" s="101"/>
      <c r="T31" s="100" t="s">
        <v>162</v>
      </c>
      <c r="U31" s="110"/>
      <c r="V31" s="110"/>
    </row>
    <row r="32" spans="16:22" x14ac:dyDescent="0.4">
      <c r="P32" s="98"/>
      <c r="Q32" s="100"/>
      <c r="R32" s="106" t="s">
        <v>167</v>
      </c>
      <c r="S32" s="107"/>
      <c r="T32" s="113"/>
      <c r="U32" s="113" t="s">
        <v>197</v>
      </c>
      <c r="V32" s="113" t="s">
        <v>197</v>
      </c>
    </row>
    <row r="33" spans="16:22" x14ac:dyDescent="0.4">
      <c r="P33" s="98"/>
      <c r="Q33" s="98" t="s">
        <v>168</v>
      </c>
      <c r="R33" s="98" t="s">
        <v>169</v>
      </c>
      <c r="S33" s="99"/>
      <c r="T33" s="98"/>
      <c r="U33" s="109" t="s">
        <v>245</v>
      </c>
      <c r="V33" s="109" t="s">
        <v>198</v>
      </c>
    </row>
    <row r="34" spans="16:22" x14ac:dyDescent="0.4">
      <c r="P34" s="98"/>
      <c r="Q34" s="98"/>
      <c r="R34" s="98" t="s">
        <v>170</v>
      </c>
      <c r="S34" s="99"/>
      <c r="T34" s="98"/>
      <c r="U34" s="111"/>
      <c r="V34" s="111"/>
    </row>
    <row r="35" spans="16:22" x14ac:dyDescent="0.4">
      <c r="P35" s="100"/>
      <c r="Q35" s="100"/>
      <c r="R35" s="100" t="s">
        <v>171</v>
      </c>
      <c r="S35" s="100" t="s">
        <v>172</v>
      </c>
      <c r="T35" s="100"/>
      <c r="U35" s="110"/>
      <c r="V35" s="110"/>
    </row>
    <row r="36" spans="16:22" x14ac:dyDescent="0.4">
      <c r="P36" s="96" t="s">
        <v>173</v>
      </c>
      <c r="Q36" s="96" t="s">
        <v>174</v>
      </c>
      <c r="R36" s="96"/>
      <c r="S36" s="97"/>
      <c r="T36" s="98"/>
      <c r="U36" s="109" t="s">
        <v>199</v>
      </c>
      <c r="V36" s="109" t="s">
        <v>199</v>
      </c>
    </row>
    <row r="37" spans="16:22" x14ac:dyDescent="0.4">
      <c r="P37" s="98"/>
      <c r="Q37" s="98" t="s">
        <v>147</v>
      </c>
      <c r="R37" s="98"/>
      <c r="S37" s="99"/>
      <c r="T37" s="98"/>
      <c r="U37" s="109"/>
      <c r="V37" s="109"/>
    </row>
    <row r="38" spans="16:22" x14ac:dyDescent="0.4">
      <c r="P38" s="98"/>
      <c r="Q38" s="98" t="s">
        <v>175</v>
      </c>
      <c r="R38" s="98" t="s">
        <v>143</v>
      </c>
      <c r="S38" s="99"/>
      <c r="T38" s="98"/>
      <c r="U38" s="114"/>
      <c r="V38" s="114" t="s">
        <v>200</v>
      </c>
    </row>
    <row r="39" spans="16:22" x14ac:dyDescent="0.4">
      <c r="P39" s="98"/>
      <c r="Q39" s="98"/>
      <c r="R39" s="98" t="s">
        <v>176</v>
      </c>
      <c r="S39" s="99"/>
      <c r="T39" s="98"/>
      <c r="U39" s="114"/>
      <c r="V39" s="114" t="s">
        <v>200</v>
      </c>
    </row>
    <row r="40" spans="16:22" x14ac:dyDescent="0.4">
      <c r="P40" s="100"/>
      <c r="Q40" s="100"/>
      <c r="R40" s="106" t="s">
        <v>202</v>
      </c>
      <c r="S40" s="107"/>
      <c r="T40" s="106"/>
      <c r="U40" s="92" t="s">
        <v>187</v>
      </c>
      <c r="V40" s="92" t="s">
        <v>187</v>
      </c>
    </row>
    <row r="41" spans="16:22" x14ac:dyDescent="0.4">
      <c r="P41" s="96" t="s">
        <v>177</v>
      </c>
      <c r="Q41" s="96"/>
      <c r="R41" s="96"/>
      <c r="S41" s="97"/>
      <c r="T41" s="96"/>
      <c r="U41" s="112" t="s">
        <v>201</v>
      </c>
      <c r="V41" s="112" t="s">
        <v>186</v>
      </c>
    </row>
    <row r="42" spans="16:22" x14ac:dyDescent="0.4">
      <c r="P42" s="100"/>
      <c r="Q42" s="100"/>
      <c r="R42" s="100"/>
      <c r="S42" s="101"/>
      <c r="T42" s="100"/>
      <c r="U42" s="110"/>
      <c r="V42" s="110"/>
    </row>
    <row r="56" spans="15:15" x14ac:dyDescent="0.4">
      <c r="O56" s="83" t="s">
        <v>178</v>
      </c>
    </row>
  </sheetData>
  <phoneticPr fontId="1"/>
  <hyperlinks>
    <hyperlink ref="B4" r:id="rId1"/>
  </hyperlinks>
  <pageMargins left="0.25" right="0.25" top="0.75" bottom="0.75" header="0.3" footer="0.3"/>
  <pageSetup paperSize="9" scale="41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3"/>
  <sheetViews>
    <sheetView zoomScale="85" zoomScaleNormal="85" workbookViewId="0">
      <selection activeCell="K18" sqref="K18"/>
    </sheetView>
  </sheetViews>
  <sheetFormatPr defaultRowHeight="18.75" x14ac:dyDescent="0.4"/>
  <cols>
    <col min="1" max="1" width="9" style="83"/>
    <col min="2" max="2" width="13.875" style="83" customWidth="1"/>
    <col min="3" max="3" width="17.625" style="83" customWidth="1"/>
    <col min="4" max="16384" width="9" style="83"/>
  </cols>
  <sheetData>
    <row r="1" spans="2:7" ht="25.5" x14ac:dyDescent="0.4">
      <c r="B1" s="2" t="s">
        <v>85</v>
      </c>
    </row>
    <row r="2" spans="2:7" ht="25.5" x14ac:dyDescent="0.4">
      <c r="B2" s="2"/>
    </row>
    <row r="3" spans="2:7" x14ac:dyDescent="0.4">
      <c r="B3" s="83" t="s">
        <v>134</v>
      </c>
      <c r="C3" s="83" t="s">
        <v>135</v>
      </c>
    </row>
    <row r="4" spans="2:7" x14ac:dyDescent="0.4">
      <c r="B4" s="84" t="s">
        <v>68</v>
      </c>
    </row>
    <row r="5" spans="2:7" x14ac:dyDescent="0.4">
      <c r="B5" s="84"/>
    </row>
    <row r="6" spans="2:7" x14ac:dyDescent="0.4">
      <c r="B6" s="83" t="s">
        <v>133</v>
      </c>
      <c r="C6" s="91" t="s">
        <v>132</v>
      </c>
    </row>
    <row r="8" spans="2:7" x14ac:dyDescent="0.4">
      <c r="B8" s="86" t="s">
        <v>69</v>
      </c>
      <c r="C8" s="86" t="s">
        <v>70</v>
      </c>
      <c r="D8" s="86" t="s">
        <v>71</v>
      </c>
      <c r="E8" s="86" t="s">
        <v>72</v>
      </c>
      <c r="F8" s="86" t="s">
        <v>73</v>
      </c>
      <c r="G8" s="86" t="s">
        <v>74</v>
      </c>
    </row>
    <row r="9" spans="2:7" x14ac:dyDescent="0.4">
      <c r="B9" s="87">
        <v>20191001</v>
      </c>
      <c r="C9" s="87" t="s">
        <v>75</v>
      </c>
      <c r="D9" s="87">
        <v>52</v>
      </c>
      <c r="E9" s="87">
        <v>85</v>
      </c>
      <c r="F9" s="87">
        <v>71</v>
      </c>
      <c r="G9" s="87">
        <v>65</v>
      </c>
    </row>
    <row r="10" spans="2:7" x14ac:dyDescent="0.4">
      <c r="B10" s="87">
        <v>20191002</v>
      </c>
      <c r="C10" s="87" t="s">
        <v>76</v>
      </c>
      <c r="D10" s="87">
        <v>17</v>
      </c>
      <c r="E10" s="87">
        <v>12</v>
      </c>
      <c r="F10" s="87">
        <v>12</v>
      </c>
      <c r="G10" s="87">
        <v>32</v>
      </c>
    </row>
    <row r="11" spans="2:7" x14ac:dyDescent="0.4">
      <c r="B11" s="87">
        <v>20191003</v>
      </c>
      <c r="C11" s="87" t="s">
        <v>77</v>
      </c>
      <c r="D11" s="87">
        <v>83</v>
      </c>
      <c r="E11" s="87">
        <v>65</v>
      </c>
      <c r="F11" s="87">
        <v>69</v>
      </c>
      <c r="G11" s="87">
        <v>23</v>
      </c>
    </row>
    <row r="12" spans="2:7" x14ac:dyDescent="0.4">
      <c r="B12" s="87">
        <v>20191004</v>
      </c>
      <c r="C12" s="87" t="s">
        <v>78</v>
      </c>
      <c r="D12" s="87">
        <v>11</v>
      </c>
      <c r="E12" s="87">
        <v>5</v>
      </c>
      <c r="F12" s="87">
        <v>2</v>
      </c>
      <c r="G12" s="87">
        <v>76</v>
      </c>
    </row>
    <row r="13" spans="2:7" x14ac:dyDescent="0.4">
      <c r="B13" s="87">
        <v>20191005</v>
      </c>
      <c r="C13" s="87" t="s">
        <v>79</v>
      </c>
      <c r="D13" s="87">
        <v>97</v>
      </c>
      <c r="E13" s="87">
        <v>87</v>
      </c>
      <c r="F13" s="87">
        <v>60</v>
      </c>
      <c r="G13" s="87">
        <v>47</v>
      </c>
    </row>
    <row r="14" spans="2:7" x14ac:dyDescent="0.4">
      <c r="B14" s="87">
        <v>20191006</v>
      </c>
      <c r="C14" s="87" t="s">
        <v>80</v>
      </c>
      <c r="D14" s="87">
        <v>42</v>
      </c>
      <c r="E14" s="87">
        <v>17</v>
      </c>
      <c r="F14" s="87">
        <v>35</v>
      </c>
      <c r="G14" s="87">
        <v>19</v>
      </c>
    </row>
    <row r="15" spans="2:7" x14ac:dyDescent="0.4">
      <c r="B15" s="87">
        <v>20191007</v>
      </c>
      <c r="C15" s="87" t="s">
        <v>81</v>
      </c>
      <c r="D15" s="87">
        <v>100</v>
      </c>
      <c r="E15" s="87">
        <v>53</v>
      </c>
      <c r="F15" s="87">
        <v>26</v>
      </c>
      <c r="G15" s="87">
        <v>8</v>
      </c>
    </row>
    <row r="16" spans="2:7" x14ac:dyDescent="0.4">
      <c r="B16" s="87">
        <v>20191008</v>
      </c>
      <c r="C16" s="87" t="s">
        <v>82</v>
      </c>
      <c r="D16" s="87">
        <v>4</v>
      </c>
      <c r="E16" s="87">
        <v>87</v>
      </c>
      <c r="F16" s="87">
        <v>9</v>
      </c>
      <c r="G16" s="87">
        <v>55</v>
      </c>
    </row>
    <row r="17" spans="2:7" x14ac:dyDescent="0.4">
      <c r="B17" s="87">
        <v>20191009</v>
      </c>
      <c r="C17" s="87" t="s">
        <v>83</v>
      </c>
      <c r="D17" s="87">
        <v>15</v>
      </c>
      <c r="E17" s="87">
        <v>39</v>
      </c>
      <c r="F17" s="87">
        <v>47</v>
      </c>
      <c r="G17" s="87">
        <v>77</v>
      </c>
    </row>
    <row r="18" spans="2:7" x14ac:dyDescent="0.4">
      <c r="B18" s="87">
        <v>20191010</v>
      </c>
      <c r="C18" s="87" t="s">
        <v>84</v>
      </c>
      <c r="D18" s="87">
        <v>27</v>
      </c>
      <c r="E18" s="87">
        <v>86</v>
      </c>
      <c r="F18" s="87">
        <v>95</v>
      </c>
      <c r="G18" s="87">
        <v>32</v>
      </c>
    </row>
    <row r="19" spans="2:7" x14ac:dyDescent="0.4">
      <c r="B19" s="87">
        <v>20191011</v>
      </c>
      <c r="C19" s="87" t="s">
        <v>92</v>
      </c>
      <c r="D19" s="90">
        <v>2</v>
      </c>
      <c r="E19" s="90">
        <v>13</v>
      </c>
      <c r="F19" s="90">
        <v>49</v>
      </c>
      <c r="G19" s="90">
        <v>8</v>
      </c>
    </row>
    <row r="20" spans="2:7" x14ac:dyDescent="0.4">
      <c r="B20" s="87">
        <v>20191012</v>
      </c>
      <c r="C20" s="87" t="s">
        <v>93</v>
      </c>
      <c r="D20" s="90">
        <v>2</v>
      </c>
      <c r="E20" s="90">
        <v>69</v>
      </c>
      <c r="F20" s="90">
        <v>41</v>
      </c>
      <c r="G20" s="90">
        <v>22</v>
      </c>
    </row>
    <row r="21" spans="2:7" x14ac:dyDescent="0.4">
      <c r="B21" s="87">
        <v>20191013</v>
      </c>
      <c r="C21" s="87" t="s">
        <v>94</v>
      </c>
      <c r="D21" s="90">
        <v>82</v>
      </c>
      <c r="E21" s="90">
        <v>49</v>
      </c>
      <c r="F21" s="90">
        <v>9</v>
      </c>
      <c r="G21" s="90">
        <v>55</v>
      </c>
    </row>
    <row r="22" spans="2:7" x14ac:dyDescent="0.4">
      <c r="B22" s="87">
        <v>20191014</v>
      </c>
      <c r="C22" s="87" t="s">
        <v>95</v>
      </c>
      <c r="D22" s="90">
        <v>37</v>
      </c>
      <c r="E22" s="90">
        <v>99</v>
      </c>
      <c r="F22" s="90">
        <v>12</v>
      </c>
      <c r="G22" s="90">
        <v>88</v>
      </c>
    </row>
    <row r="23" spans="2:7" x14ac:dyDescent="0.4">
      <c r="B23" s="87">
        <v>20191015</v>
      </c>
      <c r="C23" s="87" t="s">
        <v>96</v>
      </c>
      <c r="D23" s="90">
        <v>68</v>
      </c>
      <c r="E23" s="90">
        <v>12</v>
      </c>
      <c r="F23" s="90">
        <v>24</v>
      </c>
      <c r="G23" s="90">
        <v>44</v>
      </c>
    </row>
    <row r="24" spans="2:7" x14ac:dyDescent="0.4">
      <c r="B24" s="87">
        <v>20191016</v>
      </c>
      <c r="C24" s="87" t="s">
        <v>97</v>
      </c>
      <c r="D24" s="90">
        <v>93</v>
      </c>
      <c r="E24" s="90">
        <v>78</v>
      </c>
      <c r="F24" s="90">
        <v>78</v>
      </c>
      <c r="G24" s="90">
        <v>19</v>
      </c>
    </row>
    <row r="25" spans="2:7" x14ac:dyDescent="0.4">
      <c r="B25" s="87">
        <v>20191017</v>
      </c>
      <c r="C25" s="87" t="s">
        <v>98</v>
      </c>
      <c r="D25" s="90">
        <v>64</v>
      </c>
      <c r="E25" s="90">
        <v>29</v>
      </c>
      <c r="F25" s="90">
        <v>11</v>
      </c>
      <c r="G25" s="90">
        <v>40</v>
      </c>
    </row>
    <row r="26" spans="2:7" x14ac:dyDescent="0.4">
      <c r="B26" s="87">
        <v>20191018</v>
      </c>
      <c r="C26" s="87" t="s">
        <v>99</v>
      </c>
      <c r="D26" s="90">
        <v>55</v>
      </c>
      <c r="E26" s="90">
        <v>23</v>
      </c>
      <c r="F26" s="90">
        <v>32</v>
      </c>
      <c r="G26" s="90">
        <v>59</v>
      </c>
    </row>
    <row r="27" spans="2:7" x14ac:dyDescent="0.4">
      <c r="B27" s="87">
        <v>20191019</v>
      </c>
      <c r="C27" s="87" t="s">
        <v>100</v>
      </c>
      <c r="D27" s="90">
        <v>87</v>
      </c>
      <c r="E27" s="90">
        <v>73</v>
      </c>
      <c r="F27" s="90">
        <v>78</v>
      </c>
      <c r="G27" s="90">
        <v>99</v>
      </c>
    </row>
    <row r="28" spans="2:7" x14ac:dyDescent="0.4">
      <c r="B28" s="87">
        <v>20191020</v>
      </c>
      <c r="C28" s="87" t="s">
        <v>101</v>
      </c>
      <c r="D28" s="90">
        <v>34</v>
      </c>
      <c r="E28" s="90">
        <v>14</v>
      </c>
      <c r="F28" s="90">
        <v>20</v>
      </c>
      <c r="G28" s="90">
        <v>4</v>
      </c>
    </row>
    <row r="29" spans="2:7" x14ac:dyDescent="0.4">
      <c r="B29" s="87">
        <v>20191021</v>
      </c>
      <c r="C29" s="87" t="s">
        <v>102</v>
      </c>
      <c r="D29" s="90">
        <v>44</v>
      </c>
      <c r="E29" s="90">
        <v>49</v>
      </c>
      <c r="F29" s="90">
        <v>97</v>
      </c>
      <c r="G29" s="90">
        <v>48</v>
      </c>
    </row>
    <row r="30" spans="2:7" x14ac:dyDescent="0.4">
      <c r="B30" s="87">
        <v>20191022</v>
      </c>
      <c r="C30" s="87" t="s">
        <v>103</v>
      </c>
      <c r="D30" s="90">
        <v>71</v>
      </c>
      <c r="E30" s="90">
        <v>87</v>
      </c>
      <c r="F30" s="90">
        <v>92</v>
      </c>
      <c r="G30" s="90">
        <v>97</v>
      </c>
    </row>
    <row r="31" spans="2:7" x14ac:dyDescent="0.4">
      <c r="B31" s="87">
        <v>20191023</v>
      </c>
      <c r="C31" s="87" t="s">
        <v>104</v>
      </c>
      <c r="D31" s="90">
        <v>69</v>
      </c>
      <c r="E31" s="90">
        <v>97</v>
      </c>
      <c r="F31" s="90">
        <v>1</v>
      </c>
      <c r="G31" s="90">
        <v>79</v>
      </c>
    </row>
    <row r="32" spans="2:7" x14ac:dyDescent="0.4">
      <c r="B32" s="87">
        <v>20191024</v>
      </c>
      <c r="C32" s="87" t="s">
        <v>105</v>
      </c>
      <c r="D32" s="90">
        <v>19</v>
      </c>
      <c r="E32" s="90">
        <v>5</v>
      </c>
      <c r="F32" s="90">
        <v>96</v>
      </c>
      <c r="G32" s="90">
        <v>29</v>
      </c>
    </row>
    <row r="33" spans="2:7" x14ac:dyDescent="0.4">
      <c r="B33" s="87">
        <v>20191025</v>
      </c>
      <c r="C33" s="87" t="s">
        <v>106</v>
      </c>
      <c r="D33" s="90">
        <v>81</v>
      </c>
      <c r="E33" s="90">
        <v>61</v>
      </c>
      <c r="F33" s="90">
        <v>31</v>
      </c>
      <c r="G33" s="90">
        <v>95</v>
      </c>
    </row>
    <row r="34" spans="2:7" x14ac:dyDescent="0.4">
      <c r="B34" s="87">
        <v>20191026</v>
      </c>
      <c r="C34" s="87" t="s">
        <v>107</v>
      </c>
      <c r="D34" s="90">
        <v>11</v>
      </c>
      <c r="E34" s="90">
        <v>75</v>
      </c>
      <c r="F34" s="90">
        <v>62</v>
      </c>
      <c r="G34" s="90">
        <v>95</v>
      </c>
    </row>
    <row r="35" spans="2:7" x14ac:dyDescent="0.4">
      <c r="B35" s="87">
        <v>20191027</v>
      </c>
      <c r="C35" s="87" t="s">
        <v>108</v>
      </c>
      <c r="D35" s="90">
        <v>14</v>
      </c>
      <c r="E35" s="90">
        <v>33</v>
      </c>
      <c r="F35" s="90">
        <v>70</v>
      </c>
      <c r="G35" s="90">
        <v>52</v>
      </c>
    </row>
    <row r="36" spans="2:7" x14ac:dyDescent="0.4">
      <c r="B36" s="87">
        <v>20191028</v>
      </c>
      <c r="C36" s="87" t="s">
        <v>109</v>
      </c>
      <c r="D36" s="90">
        <v>97</v>
      </c>
      <c r="E36" s="90">
        <v>70</v>
      </c>
      <c r="F36" s="90">
        <v>47</v>
      </c>
      <c r="G36" s="90">
        <v>36</v>
      </c>
    </row>
    <row r="37" spans="2:7" x14ac:dyDescent="0.4">
      <c r="B37" s="87">
        <v>20191029</v>
      </c>
      <c r="C37" s="87" t="s">
        <v>110</v>
      </c>
      <c r="D37" s="90">
        <v>67</v>
      </c>
      <c r="E37" s="90">
        <v>56</v>
      </c>
      <c r="F37" s="90">
        <v>82</v>
      </c>
      <c r="G37" s="90">
        <v>84</v>
      </c>
    </row>
    <row r="38" spans="2:7" x14ac:dyDescent="0.4">
      <c r="B38" s="87">
        <v>20191030</v>
      </c>
      <c r="C38" s="87" t="s">
        <v>111</v>
      </c>
      <c r="D38" s="90">
        <v>26</v>
      </c>
      <c r="E38" s="90">
        <v>72</v>
      </c>
      <c r="F38" s="90">
        <v>33</v>
      </c>
      <c r="G38" s="90">
        <v>62</v>
      </c>
    </row>
    <row r="39" spans="2:7" x14ac:dyDescent="0.4">
      <c r="B39" s="87">
        <v>20191031</v>
      </c>
      <c r="C39" s="87" t="s">
        <v>112</v>
      </c>
      <c r="D39" s="90">
        <v>72</v>
      </c>
      <c r="E39" s="90">
        <v>6</v>
      </c>
      <c r="F39" s="90">
        <v>90</v>
      </c>
      <c r="G39" s="90">
        <v>65</v>
      </c>
    </row>
    <row r="40" spans="2:7" x14ac:dyDescent="0.4">
      <c r="B40" s="87">
        <v>20191032</v>
      </c>
      <c r="C40" s="87" t="s">
        <v>113</v>
      </c>
      <c r="D40" s="90">
        <v>98</v>
      </c>
      <c r="E40" s="90">
        <v>85</v>
      </c>
      <c r="F40" s="90">
        <v>53</v>
      </c>
      <c r="G40" s="90">
        <v>51</v>
      </c>
    </row>
    <row r="41" spans="2:7" x14ac:dyDescent="0.4">
      <c r="B41" s="87">
        <v>20191033</v>
      </c>
      <c r="C41" s="87" t="s">
        <v>114</v>
      </c>
      <c r="D41" s="90">
        <v>67</v>
      </c>
      <c r="E41" s="90">
        <v>18</v>
      </c>
      <c r="F41" s="90">
        <v>23</v>
      </c>
      <c r="G41" s="90">
        <v>30</v>
      </c>
    </row>
    <row r="42" spans="2:7" x14ac:dyDescent="0.4">
      <c r="B42" s="87">
        <v>20191034</v>
      </c>
      <c r="C42" s="87" t="s">
        <v>115</v>
      </c>
      <c r="D42" s="90">
        <v>95</v>
      </c>
      <c r="E42" s="90">
        <v>82</v>
      </c>
      <c r="F42" s="90">
        <v>21</v>
      </c>
      <c r="G42" s="90">
        <v>66</v>
      </c>
    </row>
    <row r="43" spans="2:7" x14ac:dyDescent="0.4">
      <c r="B43" s="87">
        <v>20191035</v>
      </c>
      <c r="C43" s="87" t="s">
        <v>116</v>
      </c>
      <c r="D43" s="90">
        <v>8</v>
      </c>
      <c r="E43" s="90">
        <v>33</v>
      </c>
      <c r="F43" s="90">
        <v>57</v>
      </c>
      <c r="G43" s="90">
        <v>82</v>
      </c>
    </row>
    <row r="44" spans="2:7" x14ac:dyDescent="0.4">
      <c r="B44" s="87">
        <v>20191036</v>
      </c>
      <c r="C44" s="87" t="s">
        <v>117</v>
      </c>
      <c r="D44" s="90">
        <v>26</v>
      </c>
      <c r="E44" s="90">
        <v>45</v>
      </c>
      <c r="F44" s="90">
        <v>34</v>
      </c>
      <c r="G44" s="90">
        <v>18</v>
      </c>
    </row>
    <row r="45" spans="2:7" x14ac:dyDescent="0.4">
      <c r="B45" s="87">
        <v>20191037</v>
      </c>
      <c r="C45" s="87" t="s">
        <v>118</v>
      </c>
      <c r="D45" s="90">
        <v>59</v>
      </c>
      <c r="E45" s="90">
        <v>14</v>
      </c>
      <c r="F45" s="90">
        <v>93</v>
      </c>
      <c r="G45" s="90">
        <v>67</v>
      </c>
    </row>
    <row r="46" spans="2:7" x14ac:dyDescent="0.4">
      <c r="B46" s="87">
        <v>20191038</v>
      </c>
      <c r="C46" s="87" t="s">
        <v>119</v>
      </c>
      <c r="D46" s="90">
        <v>76</v>
      </c>
      <c r="E46" s="90">
        <v>41</v>
      </c>
      <c r="F46" s="90">
        <v>59</v>
      </c>
      <c r="G46" s="90">
        <v>80</v>
      </c>
    </row>
    <row r="47" spans="2:7" x14ac:dyDescent="0.4">
      <c r="B47" s="87">
        <v>20191039</v>
      </c>
      <c r="C47" s="87" t="s">
        <v>120</v>
      </c>
      <c r="D47" s="90">
        <v>91</v>
      </c>
      <c r="E47" s="90">
        <v>84</v>
      </c>
      <c r="F47" s="90">
        <v>12</v>
      </c>
      <c r="G47" s="90">
        <v>31</v>
      </c>
    </row>
    <row r="48" spans="2:7" x14ac:dyDescent="0.4">
      <c r="B48" s="87">
        <v>20191040</v>
      </c>
      <c r="C48" s="87" t="s">
        <v>121</v>
      </c>
      <c r="D48" s="90">
        <v>50</v>
      </c>
      <c r="E48" s="90">
        <v>83</v>
      </c>
      <c r="F48" s="90">
        <v>48</v>
      </c>
      <c r="G48" s="90">
        <v>83</v>
      </c>
    </row>
    <row r="49" spans="2:7" x14ac:dyDescent="0.4">
      <c r="B49" s="87">
        <v>20191041</v>
      </c>
      <c r="C49" s="87" t="s">
        <v>122</v>
      </c>
      <c r="D49" s="90">
        <v>77</v>
      </c>
      <c r="E49" s="90">
        <v>28</v>
      </c>
      <c r="F49" s="90">
        <v>19</v>
      </c>
      <c r="G49" s="90">
        <v>13</v>
      </c>
    </row>
    <row r="50" spans="2:7" x14ac:dyDescent="0.4">
      <c r="B50" s="87">
        <v>20191042</v>
      </c>
      <c r="C50" s="87" t="s">
        <v>123</v>
      </c>
      <c r="D50" s="90">
        <v>95</v>
      </c>
      <c r="E50" s="90">
        <v>78</v>
      </c>
      <c r="F50" s="90">
        <v>82</v>
      </c>
      <c r="G50" s="90">
        <v>79</v>
      </c>
    </row>
    <row r="51" spans="2:7" x14ac:dyDescent="0.4">
      <c r="B51" s="87">
        <v>20191043</v>
      </c>
      <c r="C51" s="87" t="s">
        <v>124</v>
      </c>
      <c r="D51" s="90">
        <v>19</v>
      </c>
      <c r="E51" s="90">
        <v>84</v>
      </c>
      <c r="F51" s="90">
        <v>6</v>
      </c>
      <c r="G51" s="90">
        <v>51</v>
      </c>
    </row>
    <row r="52" spans="2:7" x14ac:dyDescent="0.4">
      <c r="B52" s="87">
        <v>20191044</v>
      </c>
      <c r="C52" s="87" t="s">
        <v>125</v>
      </c>
      <c r="D52" s="90">
        <v>96</v>
      </c>
      <c r="E52" s="90">
        <v>67</v>
      </c>
      <c r="F52" s="90">
        <v>59</v>
      </c>
      <c r="G52" s="90">
        <v>78</v>
      </c>
    </row>
    <row r="53" spans="2:7" x14ac:dyDescent="0.4">
      <c r="B53" s="87">
        <v>20191045</v>
      </c>
      <c r="C53" s="87" t="s">
        <v>126</v>
      </c>
      <c r="D53" s="90">
        <v>69</v>
      </c>
      <c r="E53" s="90">
        <v>70</v>
      </c>
      <c r="F53" s="90">
        <v>77</v>
      </c>
      <c r="G53" s="90">
        <v>41</v>
      </c>
    </row>
    <row r="54" spans="2:7" x14ac:dyDescent="0.4">
      <c r="B54" s="87">
        <v>20191046</v>
      </c>
      <c r="C54" s="87" t="s">
        <v>127</v>
      </c>
      <c r="D54" s="90">
        <v>93</v>
      </c>
      <c r="E54" s="90">
        <v>38</v>
      </c>
      <c r="F54" s="90">
        <v>23</v>
      </c>
      <c r="G54" s="90">
        <v>39</v>
      </c>
    </row>
    <row r="55" spans="2:7" x14ac:dyDescent="0.4">
      <c r="B55" s="87">
        <v>20191047</v>
      </c>
      <c r="C55" s="87" t="s">
        <v>128</v>
      </c>
      <c r="D55" s="90">
        <v>53</v>
      </c>
      <c r="E55" s="90">
        <v>27</v>
      </c>
      <c r="F55" s="90">
        <v>57</v>
      </c>
      <c r="G55" s="90">
        <v>89</v>
      </c>
    </row>
    <row r="56" spans="2:7" x14ac:dyDescent="0.4">
      <c r="B56" s="87">
        <v>20191048</v>
      </c>
      <c r="C56" s="87" t="s">
        <v>129</v>
      </c>
      <c r="D56" s="90">
        <v>78</v>
      </c>
      <c r="E56" s="90">
        <v>65</v>
      </c>
      <c r="F56" s="90">
        <v>30</v>
      </c>
      <c r="G56" s="90">
        <v>70</v>
      </c>
    </row>
    <row r="57" spans="2:7" x14ac:dyDescent="0.4">
      <c r="B57" s="87">
        <v>20191049</v>
      </c>
      <c r="C57" s="87" t="s">
        <v>130</v>
      </c>
      <c r="D57" s="90">
        <v>80</v>
      </c>
      <c r="E57" s="90">
        <v>39</v>
      </c>
      <c r="F57" s="90">
        <v>45</v>
      </c>
      <c r="G57" s="90">
        <v>17</v>
      </c>
    </row>
    <row r="58" spans="2:7" x14ac:dyDescent="0.4">
      <c r="B58" s="87">
        <v>20191050</v>
      </c>
      <c r="C58" s="87" t="s">
        <v>131</v>
      </c>
      <c r="D58" s="90">
        <v>88</v>
      </c>
      <c r="E58" s="90">
        <v>83</v>
      </c>
      <c r="F58" s="90">
        <v>51</v>
      </c>
      <c r="G58" s="90">
        <v>18</v>
      </c>
    </row>
    <row r="59" spans="2:7" x14ac:dyDescent="0.4">
      <c r="C59" s="87"/>
    </row>
    <row r="60" spans="2:7" x14ac:dyDescent="0.4">
      <c r="C60" s="87"/>
    </row>
    <row r="61" spans="2:7" x14ac:dyDescent="0.4">
      <c r="C61" s="87"/>
    </row>
    <row r="62" spans="2:7" x14ac:dyDescent="0.4">
      <c r="C62" s="87"/>
    </row>
    <row r="63" spans="2:7" x14ac:dyDescent="0.4">
      <c r="C63" s="87"/>
    </row>
    <row r="64" spans="2:7" x14ac:dyDescent="0.4">
      <c r="C64" s="87"/>
    </row>
    <row r="65" spans="3:3" x14ac:dyDescent="0.4">
      <c r="C65" s="87"/>
    </row>
    <row r="66" spans="3:3" x14ac:dyDescent="0.4">
      <c r="C66" s="87"/>
    </row>
    <row r="67" spans="3:3" x14ac:dyDescent="0.4">
      <c r="C67" s="87"/>
    </row>
    <row r="68" spans="3:3" x14ac:dyDescent="0.4">
      <c r="C68" s="87"/>
    </row>
    <row r="69" spans="3:3" x14ac:dyDescent="0.4">
      <c r="C69" s="87"/>
    </row>
    <row r="70" spans="3:3" x14ac:dyDescent="0.4">
      <c r="C70" s="87"/>
    </row>
    <row r="71" spans="3:3" x14ac:dyDescent="0.4">
      <c r="C71" s="87"/>
    </row>
    <row r="72" spans="3:3" x14ac:dyDescent="0.4">
      <c r="C72" s="87"/>
    </row>
    <row r="73" spans="3:3" x14ac:dyDescent="0.4">
      <c r="C73" s="87"/>
    </row>
    <row r="74" spans="3:3" x14ac:dyDescent="0.4">
      <c r="C74" s="87"/>
    </row>
    <row r="75" spans="3:3" x14ac:dyDescent="0.4">
      <c r="C75" s="87"/>
    </row>
    <row r="76" spans="3:3" x14ac:dyDescent="0.4">
      <c r="C76" s="87"/>
    </row>
    <row r="77" spans="3:3" x14ac:dyDescent="0.4">
      <c r="C77" s="87"/>
    </row>
    <row r="78" spans="3:3" x14ac:dyDescent="0.4">
      <c r="C78" s="87"/>
    </row>
    <row r="79" spans="3:3" x14ac:dyDescent="0.4">
      <c r="C79" s="87"/>
    </row>
    <row r="80" spans="3:3" x14ac:dyDescent="0.4">
      <c r="C80" s="87"/>
    </row>
    <row r="81" spans="3:3" x14ac:dyDescent="0.4">
      <c r="C81" s="87"/>
    </row>
    <row r="82" spans="3:3" x14ac:dyDescent="0.4">
      <c r="C82" s="87"/>
    </row>
    <row r="83" spans="3:3" x14ac:dyDescent="0.4">
      <c r="C83" s="87"/>
    </row>
    <row r="84" spans="3:3" x14ac:dyDescent="0.4">
      <c r="C84" s="87"/>
    </row>
    <row r="85" spans="3:3" x14ac:dyDescent="0.4">
      <c r="C85" s="87"/>
    </row>
    <row r="86" spans="3:3" x14ac:dyDescent="0.4">
      <c r="C86" s="87"/>
    </row>
    <row r="87" spans="3:3" x14ac:dyDescent="0.4">
      <c r="C87" s="87"/>
    </row>
    <row r="88" spans="3:3" x14ac:dyDescent="0.4">
      <c r="C88" s="87"/>
    </row>
    <row r="89" spans="3:3" x14ac:dyDescent="0.4">
      <c r="C89" s="87"/>
    </row>
    <row r="90" spans="3:3" x14ac:dyDescent="0.4">
      <c r="C90" s="87"/>
    </row>
    <row r="91" spans="3:3" x14ac:dyDescent="0.4">
      <c r="C91" s="87"/>
    </row>
    <row r="92" spans="3:3" x14ac:dyDescent="0.4">
      <c r="C92" s="87"/>
    </row>
    <row r="93" spans="3:3" x14ac:dyDescent="0.4">
      <c r="C93" s="87"/>
    </row>
    <row r="94" spans="3:3" x14ac:dyDescent="0.4">
      <c r="C94" s="87"/>
    </row>
    <row r="95" spans="3:3" x14ac:dyDescent="0.4">
      <c r="C95" s="87"/>
    </row>
    <row r="96" spans="3:3" x14ac:dyDescent="0.4">
      <c r="C96" s="87"/>
    </row>
    <row r="97" spans="3:3" x14ac:dyDescent="0.4">
      <c r="C97" s="87"/>
    </row>
    <row r="98" spans="3:3" x14ac:dyDescent="0.4">
      <c r="C98" s="87"/>
    </row>
    <row r="99" spans="3:3" x14ac:dyDescent="0.4">
      <c r="C99" s="87"/>
    </row>
    <row r="100" spans="3:3" x14ac:dyDescent="0.4">
      <c r="C100" s="87"/>
    </row>
    <row r="101" spans="3:3" x14ac:dyDescent="0.4">
      <c r="C101" s="87"/>
    </row>
    <row r="102" spans="3:3" x14ac:dyDescent="0.4">
      <c r="C102" s="87"/>
    </row>
    <row r="103" spans="3:3" x14ac:dyDescent="0.4">
      <c r="C103" s="87"/>
    </row>
    <row r="104" spans="3:3" x14ac:dyDescent="0.4">
      <c r="C104" s="87"/>
    </row>
    <row r="105" spans="3:3" x14ac:dyDescent="0.4">
      <c r="C105" s="87"/>
    </row>
    <row r="106" spans="3:3" x14ac:dyDescent="0.4">
      <c r="C106" s="87"/>
    </row>
    <row r="107" spans="3:3" x14ac:dyDescent="0.4">
      <c r="C107" s="87"/>
    </row>
    <row r="108" spans="3:3" x14ac:dyDescent="0.4">
      <c r="C108" s="87"/>
    </row>
    <row r="109" spans="3:3" x14ac:dyDescent="0.4">
      <c r="C109" s="87"/>
    </row>
    <row r="110" spans="3:3" x14ac:dyDescent="0.4">
      <c r="C110" s="87"/>
    </row>
    <row r="111" spans="3:3" x14ac:dyDescent="0.4">
      <c r="C111" s="87"/>
    </row>
    <row r="112" spans="3:3" x14ac:dyDescent="0.4">
      <c r="C112" s="87"/>
    </row>
    <row r="113" spans="3:3" x14ac:dyDescent="0.4">
      <c r="C113" s="87"/>
    </row>
    <row r="114" spans="3:3" x14ac:dyDescent="0.4">
      <c r="C114" s="87"/>
    </row>
    <row r="115" spans="3:3" x14ac:dyDescent="0.4">
      <c r="C115" s="87"/>
    </row>
    <row r="116" spans="3:3" x14ac:dyDescent="0.4">
      <c r="C116" s="87"/>
    </row>
    <row r="117" spans="3:3" x14ac:dyDescent="0.4">
      <c r="C117" s="87"/>
    </row>
    <row r="118" spans="3:3" x14ac:dyDescent="0.4">
      <c r="C118" s="87"/>
    </row>
    <row r="119" spans="3:3" x14ac:dyDescent="0.4">
      <c r="C119"/>
    </row>
    <row r="120" spans="3:3" x14ac:dyDescent="0.4">
      <c r="C120" s="88" t="s">
        <v>86</v>
      </c>
    </row>
    <row r="121" spans="3:3" x14ac:dyDescent="0.4">
      <c r="C121"/>
    </row>
    <row r="122" spans="3:3" x14ac:dyDescent="0.4">
      <c r="C122" s="88" t="s">
        <v>87</v>
      </c>
    </row>
    <row r="123" spans="3:3" x14ac:dyDescent="0.4">
      <c r="C123" s="82" t="s">
        <v>88</v>
      </c>
    </row>
    <row r="124" spans="3:3" x14ac:dyDescent="0.4">
      <c r="C124" s="82" t="s">
        <v>89</v>
      </c>
    </row>
    <row r="125" spans="3:3" x14ac:dyDescent="0.4">
      <c r="C125"/>
    </row>
    <row r="126" spans="3:3" x14ac:dyDescent="0.4">
      <c r="C126" s="82" t="s">
        <v>90</v>
      </c>
    </row>
    <row r="127" spans="3:3" x14ac:dyDescent="0.4">
      <c r="C127"/>
    </row>
    <row r="128" spans="3:3" x14ac:dyDescent="0.4">
      <c r="C128"/>
    </row>
    <row r="129" spans="3:3" x14ac:dyDescent="0.4">
      <c r="C129"/>
    </row>
    <row r="130" spans="3:3" x14ac:dyDescent="0.4">
      <c r="C130" s="89" t="s">
        <v>91</v>
      </c>
    </row>
    <row r="131" spans="3:3" ht="27.75" x14ac:dyDescent="0.4">
      <c r="C131" s="83" ph="1"/>
    </row>
    <row r="132" spans="3:3" ht="27.75" x14ac:dyDescent="0.4">
      <c r="C132" s="83" ph="1"/>
    </row>
    <row r="133" spans="3:3" ht="27.75" x14ac:dyDescent="0.4">
      <c r="C133" s="83" ph="1"/>
    </row>
  </sheetData>
  <phoneticPr fontId="1"/>
  <hyperlinks>
    <hyperlink ref="B4" r:id="rId1"/>
    <hyperlink ref="C123" r:id="rId2" tooltip="中国人名前自動生成機" display="http://www.gaoshukai.com/lab/0014/"/>
    <hyperlink ref="C124" r:id="rId3" tooltip="日本人名前読み方と中国語表記一覧" display="http://www.gaoshukai.com/20/20/0004/"/>
    <hyperlink ref="C126" location="top" tooltip="Back to top" display="to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開発スケジュール</vt:lpstr>
      <vt:lpstr>開発スケジュール (元)</vt:lpstr>
      <vt:lpstr>機能設計・機能展開図</vt:lpstr>
      <vt:lpstr>入力ファイルデータ</vt:lpstr>
      <vt:lpstr>入力ファイルデータ!_0003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0100082</dc:creator>
  <cp:lastModifiedBy>0100082</cp:lastModifiedBy>
  <cp:lastPrinted>2021-03-04T06:40:50Z</cp:lastPrinted>
  <dcterms:created xsi:type="dcterms:W3CDTF">2021-03-03T08:08:04Z</dcterms:created>
  <dcterms:modified xsi:type="dcterms:W3CDTF">2021-03-15T07:38:49Z</dcterms:modified>
</cp:coreProperties>
</file>