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chizu\Desktop\"/>
    </mc:Choice>
  </mc:AlternateContent>
  <xr:revisionPtr revIDLastSave="0" documentId="13_ncr:1_{B422A5A9-C627-4EEA-B415-AFE45F220293}" xr6:coauthVersionLast="47" xr6:coauthVersionMax="47" xr10:uidLastSave="{00000000-0000-0000-0000-000000000000}"/>
  <bookViews>
    <workbookView xWindow="-108" yWindow="-108" windowWidth="23256" windowHeight="12576" xr2:uid="{38A93645-1F7E-1749-A30D-E1096EA59F09}"/>
  </bookViews>
  <sheets>
    <sheet name="Лист1" sheetId="1" r:id="rId1"/>
  </sheets>
  <definedNames>
    <definedName name="_xlnm._FilterDatabase" localSheetId="0" hidden="1">Лист1!$A$32:$AX$32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47" i="1"/>
  <c r="F58" i="1"/>
  <c r="F59" i="1"/>
  <c r="F56" i="1"/>
  <c r="F55" i="1"/>
  <c r="F54" i="1"/>
  <c r="F57" i="1"/>
  <c r="F53" i="1"/>
  <c r="G54" i="1"/>
  <c r="G55" i="1" s="1"/>
  <c r="G56" i="1" s="1"/>
  <c r="G57" i="1" s="1"/>
  <c r="G58" i="1" s="1"/>
  <c r="G59" i="1" s="1"/>
  <c r="B36" i="1"/>
  <c r="X36" i="1"/>
  <c r="Y36" i="1"/>
  <c r="Z36" i="1"/>
  <c r="AA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U36" i="1"/>
  <c r="V36" i="1"/>
  <c r="A47" i="1"/>
  <c r="T36" i="1"/>
  <c r="W36" i="1"/>
  <c r="AB36" i="1"/>
  <c r="A36" i="1"/>
  <c r="C40" i="1" s="1"/>
  <c r="B5" i="1"/>
  <c r="B47" i="1"/>
  <c r="C8" i="1"/>
  <c r="D8" i="1" s="1"/>
  <c r="E8" i="1" s="1"/>
  <c r="F8" i="1" s="1"/>
  <c r="G8" i="1" s="1"/>
  <c r="H8" i="1" s="1"/>
  <c r="I8" i="1" s="1"/>
  <c r="J8" i="1" s="1"/>
  <c r="K8" i="1" s="1"/>
  <c r="L8" i="1" s="1"/>
  <c r="L5" i="1"/>
  <c r="K5" i="1"/>
  <c r="J5" i="1"/>
  <c r="I5" i="1"/>
  <c r="H5" i="1"/>
  <c r="G5" i="1"/>
  <c r="F5" i="1"/>
  <c r="E5" i="1"/>
  <c r="C5" i="1"/>
  <c r="D5" i="1"/>
  <c r="E49" i="1" l="1"/>
  <c r="C53" i="1" s="1"/>
  <c r="D53" i="1" s="1"/>
  <c r="F61" i="1"/>
  <c r="O5" i="1"/>
  <c r="K6" i="1"/>
  <c r="J6" i="1"/>
  <c r="I6" i="1"/>
  <c r="H6" i="1"/>
  <c r="G6" i="1"/>
  <c r="F6" i="1"/>
  <c r="E6" i="1"/>
  <c r="D6" i="1"/>
  <c r="C6" i="1"/>
  <c r="L6" i="1"/>
  <c r="B6" i="1"/>
  <c r="C54" i="1" l="1"/>
  <c r="O6" i="1"/>
  <c r="B7" i="1" s="1"/>
  <c r="C7" i="1" s="1"/>
  <c r="D7" i="1" s="1"/>
  <c r="E7" i="1" s="1"/>
  <c r="F7" i="1" s="1"/>
  <c r="G7" i="1" s="1"/>
  <c r="H7" i="1" s="1"/>
  <c r="I7" i="1" s="1"/>
  <c r="J7" i="1" s="1"/>
  <c r="K7" i="1" s="1"/>
  <c r="L7" i="1" s="1"/>
  <c r="D54" i="1" l="1"/>
  <c r="C55" i="1" s="1"/>
  <c r="B65" i="1"/>
  <c r="B64" i="1"/>
  <c r="D55" i="1" l="1"/>
  <c r="C56" i="1" s="1"/>
  <c r="B66" i="1"/>
  <c r="D56" i="1" l="1"/>
  <c r="C57" i="1" s="1"/>
  <c r="B67" i="1"/>
  <c r="D57" i="1" l="1"/>
  <c r="C58" i="1" s="1"/>
  <c r="B68" i="1"/>
  <c r="D58" i="1" l="1"/>
  <c r="C59" i="1" s="1"/>
  <c r="B69" i="1"/>
  <c r="D59" i="1" l="1"/>
  <c r="B70" i="1"/>
</calcChain>
</file>

<file path=xl/sharedStrings.xml><?xml version="1.0" encoding="utf-8"?>
<sst xmlns="http://schemas.openxmlformats.org/spreadsheetml/2006/main" count="18" uniqueCount="18">
  <si>
    <t>xi</t>
  </si>
  <si>
    <t>ni</t>
  </si>
  <si>
    <t>ωi</t>
  </si>
  <si>
    <t>n=</t>
  </si>
  <si>
    <t>Wi</t>
  </si>
  <si>
    <t>Ni</t>
  </si>
  <si>
    <t>h=</t>
  </si>
  <si>
    <t>k=</t>
  </si>
  <si>
    <t>MAX</t>
  </si>
  <si>
    <t>MIN</t>
  </si>
  <si>
    <t>x ниж=</t>
  </si>
  <si>
    <t>Суммn=</t>
  </si>
  <si>
    <t>Суммω=</t>
  </si>
  <si>
    <t>№ инт</t>
  </si>
  <si>
    <t>интервал</t>
  </si>
  <si>
    <t>частота ni</t>
  </si>
  <si>
    <t>относительная частота</t>
  </si>
  <si>
    <t>накопленные частоты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</si>
</sst>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2"/>
      <color theme="1"/>
      <name val="Calibri"/>
      <family val="2"/>
      <charset val="204"/>
      <scheme val="minor"/>
    </font>
    <font>
      <sz val="12"/>
      <color rgb="FF000000"/>
      <name val="-webkit-standard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5"/>
      <color rgb="FF2C2D2E"/>
      <name val="Helvetica"/>
      <family val="2"/>
    </font>
    <font>
      <sz val="17"/>
      <color theme="1"/>
      <name val="UICTFontTextStyleBody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wrapText="1"/>
    </xf>
    <xf numFmtId="164" fontId="5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относительных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Лист1!$B$4:$L$4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Лист1!$B$6:$L$6</c:f>
              <c:numCache>
                <c:formatCode>General</c:formatCode>
                <c:ptCount val="11"/>
                <c:pt idx="0">
                  <c:v>1.6666666666666666E-2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</c:v>
                </c:pt>
                <c:pt idx="5">
                  <c:v>0.16666666666666666</c:v>
                </c:pt>
                <c:pt idx="6">
                  <c:v>0.21666666666666667</c:v>
                </c:pt>
                <c:pt idx="7">
                  <c:v>0.11666666666666667</c:v>
                </c:pt>
                <c:pt idx="8">
                  <c:v>0.1</c:v>
                </c:pt>
                <c:pt idx="9">
                  <c:v>6.6666666666666666E-2</c:v>
                </c:pt>
                <c:pt idx="10">
                  <c:v>3.3333333333333333E-2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C-2749-B62C-64076CDB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463568"/>
        <c:axId val="1133405535"/>
      </c:lineChart>
      <c:catAx>
        <c:axId val="91846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405535"/>
        <c:crosses val="autoZero"/>
        <c:auto val="1"/>
        <c:lblAlgn val="ctr"/>
        <c:lblOffset val="100"/>
        <c:noMultiLvlLbl val="0"/>
      </c:catAx>
      <c:valAx>
        <c:axId val="11334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46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Лист1!$B$4:$L$4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Лист1!$B$8:$L$8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12</c:v>
                </c:pt>
                <c:pt idx="4">
                  <c:v>18</c:v>
                </c:pt>
                <c:pt idx="5">
                  <c:v>28</c:v>
                </c:pt>
                <c:pt idx="6">
                  <c:v>41</c:v>
                </c:pt>
                <c:pt idx="7">
                  <c:v>48</c:v>
                </c:pt>
                <c:pt idx="8">
                  <c:v>54</c:v>
                </c:pt>
                <c:pt idx="9">
                  <c:v>58</c:v>
                </c:pt>
                <c:pt idx="1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7-E14E-BE02-7728BAB3B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377488"/>
        <c:axId val="916399216"/>
      </c:lineChart>
      <c:catAx>
        <c:axId val="91637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399216"/>
        <c:crosses val="autoZero"/>
        <c:auto val="1"/>
        <c:lblAlgn val="ctr"/>
        <c:lblOffset val="100"/>
        <c:noMultiLvlLbl val="0"/>
      </c:catAx>
      <c:valAx>
        <c:axId val="9163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37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Огива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Лист1!$B$8:$L$8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12</c:v>
                </c:pt>
                <c:pt idx="4">
                  <c:v>18</c:v>
                </c:pt>
                <c:pt idx="5">
                  <c:v>28</c:v>
                </c:pt>
                <c:pt idx="6">
                  <c:v>41</c:v>
                </c:pt>
                <c:pt idx="7">
                  <c:v>48</c:v>
                </c:pt>
                <c:pt idx="8">
                  <c:v>54</c:v>
                </c:pt>
                <c:pt idx="9">
                  <c:v>58</c:v>
                </c:pt>
                <c:pt idx="10">
                  <c:v>60</c:v>
                </c:pt>
              </c:numCache>
            </c:numRef>
          </c:xVal>
          <c:yVal>
            <c:numRef>
              <c:f>Лист1!$B$4:$L$4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78-8749-B6E5-22217CBA0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14976"/>
        <c:axId val="664716704"/>
      </c:scatterChart>
      <c:valAx>
        <c:axId val="664714976"/>
        <c:scaling>
          <c:orientation val="minMax"/>
          <c:max val="6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716704"/>
        <c:crosses val="autoZero"/>
        <c:crossBetween val="midCat"/>
      </c:valAx>
      <c:valAx>
        <c:axId val="664716704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71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Гистограмма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 cap="sq">
              <a:solidFill>
                <a:schemeClr val="accent1"/>
              </a:solidFill>
            </a:ln>
            <a:effectLst/>
          </c:spPr>
          <c:invertIfNegative val="0"/>
          <c:cat>
            <c:numRef>
              <c:f>Лист1!$B$64:$B$70</c:f>
              <c:numCache>
                <c:formatCode>General</c:formatCode>
                <c:ptCount val="7"/>
                <c:pt idx="0">
                  <c:v>85</c:v>
                </c:pt>
                <c:pt idx="1">
                  <c:v>92.70999999999998</c:v>
                </c:pt>
                <c:pt idx="2">
                  <c:v>100.41999999999999</c:v>
                </c:pt>
                <c:pt idx="3">
                  <c:v>108.12999999999997</c:v>
                </c:pt>
                <c:pt idx="4">
                  <c:v>115.83999999999997</c:v>
                </c:pt>
                <c:pt idx="5">
                  <c:v>123.54999999999995</c:v>
                </c:pt>
                <c:pt idx="6">
                  <c:v>131.25999999999996</c:v>
                </c:pt>
              </c:numCache>
            </c:numRef>
          </c:cat>
          <c:val>
            <c:numRef>
              <c:f>Лист1!$E$53:$E$59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18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5-0741-82CE-AE991622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94903967"/>
        <c:axId val="1095175199"/>
      </c:barChart>
      <c:catAx>
        <c:axId val="109490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5175199"/>
        <c:crosses val="autoZero"/>
        <c:auto val="1"/>
        <c:lblAlgn val="ctr"/>
        <c:lblOffset val="100"/>
        <c:noMultiLvlLbl val="0"/>
      </c:catAx>
      <c:valAx>
        <c:axId val="10951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490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Лист1!$B$64:$B$70</c:f>
              <c:numCache>
                <c:formatCode>General</c:formatCode>
                <c:ptCount val="7"/>
                <c:pt idx="0">
                  <c:v>85</c:v>
                </c:pt>
                <c:pt idx="1">
                  <c:v>92.70999999999998</c:v>
                </c:pt>
                <c:pt idx="2">
                  <c:v>100.41999999999999</c:v>
                </c:pt>
                <c:pt idx="3">
                  <c:v>108.12999999999997</c:v>
                </c:pt>
                <c:pt idx="4">
                  <c:v>115.83999999999997</c:v>
                </c:pt>
                <c:pt idx="5">
                  <c:v>123.54999999999995</c:v>
                </c:pt>
                <c:pt idx="6">
                  <c:v>131.25999999999996</c:v>
                </c:pt>
              </c:numCache>
            </c:numRef>
          </c:cat>
          <c:val>
            <c:numRef>
              <c:f>Лист1!$G$53:$G$59</c:f>
              <c:numCache>
                <c:formatCode>General</c:formatCode>
                <c:ptCount val="7"/>
                <c:pt idx="0">
                  <c:v>5</c:v>
                </c:pt>
                <c:pt idx="1">
                  <c:v>11</c:v>
                </c:pt>
                <c:pt idx="2">
                  <c:v>21</c:v>
                </c:pt>
                <c:pt idx="3">
                  <c:v>39</c:v>
                </c:pt>
                <c:pt idx="4">
                  <c:v>47</c:v>
                </c:pt>
                <c:pt idx="5">
                  <c:v>49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2-1546-99AA-3AEB13E5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692543"/>
        <c:axId val="1135694271"/>
      </c:lineChart>
      <c:catAx>
        <c:axId val="113569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694271"/>
        <c:crosses val="autoZero"/>
        <c:auto val="1"/>
        <c:lblAlgn val="ctr"/>
        <c:lblOffset val="100"/>
        <c:noMultiLvlLbl val="0"/>
      </c:catAx>
      <c:valAx>
        <c:axId val="11356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69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11</xdr:row>
      <xdr:rowOff>31750</xdr:rowOff>
    </xdr:from>
    <xdr:to>
      <xdr:col>5</xdr:col>
      <xdr:colOff>628650</xdr:colOff>
      <xdr:row>24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2CF9B3-33BE-8097-2F57-0ED4313DB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146050</xdr:colOff>
      <xdr:row>11</xdr:row>
      <xdr:rowOff>57150</xdr:rowOff>
    </xdr:from>
    <xdr:to>
      <xdr:col>11</xdr:col>
      <xdr:colOff>590550</xdr:colOff>
      <xdr:row>24</xdr:row>
      <xdr:rowOff>158750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BFA308C-6F40-1B69-6A70-4A0EF60FC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152399</xdr:colOff>
      <xdr:row>11</xdr:row>
      <xdr:rowOff>67733</xdr:rowOff>
    </xdr:from>
    <xdr:to>
      <xdr:col>17</xdr:col>
      <xdr:colOff>575732</xdr:colOff>
      <xdr:row>24</xdr:row>
      <xdr:rowOff>169333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5D5FC89-B229-366F-A8FB-35BCC8EE0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678393</xdr:colOff>
      <xdr:row>48</xdr:row>
      <xdr:rowOff>126779</xdr:rowOff>
    </xdr:from>
    <xdr:to>
      <xdr:col>18</xdr:col>
      <xdr:colOff>268853</xdr:colOff>
      <xdr:row>60</xdr:row>
      <xdr:rowOff>194427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F5639A4-AACB-2ACC-F735-36320E072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149860</xdr:colOff>
      <xdr:row>48</xdr:row>
      <xdr:rowOff>165912</xdr:rowOff>
    </xdr:from>
    <xdr:to>
      <xdr:col>12</xdr:col>
      <xdr:colOff>574921</xdr:colOff>
      <xdr:row>60</xdr:row>
      <xdr:rowOff>162232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A96D4BF-A371-4E84-9FD9-0E01C1654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AE6A-8ED6-6045-8232-A73C3197A295}">
  <dimension ref="A1:BH91"/>
  <sheetViews>
    <sheetView tabSelected="1" topLeftCell="A35" zoomScale="89" workbookViewId="0">
      <selection activeCell="G64" sqref="G64"/>
    </sheetView>
  </sheetViews>
  <sheetFormatPr defaultColWidth="11.19921875" defaultRowHeight="15.6"/>
  <sheetData>
    <row r="1" spans="1:60">
      <c r="A1" s="2">
        <v>20</v>
      </c>
      <c r="B1" s="1">
        <v>19</v>
      </c>
      <c r="C1">
        <v>22</v>
      </c>
      <c r="D1">
        <v>24</v>
      </c>
      <c r="E1">
        <v>21</v>
      </c>
      <c r="F1">
        <v>18</v>
      </c>
      <c r="G1">
        <v>23</v>
      </c>
      <c r="H1">
        <v>17</v>
      </c>
      <c r="I1">
        <v>20</v>
      </c>
      <c r="J1">
        <v>16</v>
      </c>
      <c r="K1">
        <v>15</v>
      </c>
      <c r="L1">
        <v>23</v>
      </c>
      <c r="M1">
        <v>21</v>
      </c>
      <c r="N1">
        <v>24</v>
      </c>
      <c r="O1">
        <v>21</v>
      </c>
      <c r="P1">
        <v>18</v>
      </c>
      <c r="Q1">
        <v>23</v>
      </c>
      <c r="R1">
        <v>21</v>
      </c>
      <c r="S1">
        <v>19</v>
      </c>
      <c r="T1">
        <v>20</v>
      </c>
      <c r="U1">
        <v>24</v>
      </c>
      <c r="V1">
        <v>21</v>
      </c>
      <c r="W1">
        <v>20</v>
      </c>
      <c r="X1">
        <v>18</v>
      </c>
      <c r="Y1">
        <v>17</v>
      </c>
      <c r="Z1">
        <v>22</v>
      </c>
      <c r="AA1">
        <v>20</v>
      </c>
      <c r="AB1">
        <v>16</v>
      </c>
      <c r="AC1">
        <v>22</v>
      </c>
      <c r="AD1">
        <v>18</v>
      </c>
      <c r="AE1">
        <v>20</v>
      </c>
      <c r="AF1">
        <v>17</v>
      </c>
      <c r="AG1">
        <v>21</v>
      </c>
      <c r="AH1">
        <v>17</v>
      </c>
      <c r="AI1">
        <v>19</v>
      </c>
      <c r="AJ1">
        <v>20</v>
      </c>
      <c r="AK1">
        <v>20</v>
      </c>
      <c r="AL1">
        <v>21</v>
      </c>
      <c r="AM1">
        <v>18</v>
      </c>
      <c r="AN1">
        <v>22</v>
      </c>
      <c r="AO1">
        <v>23</v>
      </c>
      <c r="AP1">
        <v>21</v>
      </c>
      <c r="AQ1">
        <v>25</v>
      </c>
      <c r="AR1">
        <v>22</v>
      </c>
      <c r="AS1">
        <v>20</v>
      </c>
      <c r="AT1">
        <v>19</v>
      </c>
      <c r="AU1">
        <v>21</v>
      </c>
      <c r="AV1">
        <v>24</v>
      </c>
      <c r="AW1">
        <v>23</v>
      </c>
      <c r="AX1">
        <v>21</v>
      </c>
      <c r="AY1">
        <v>19</v>
      </c>
      <c r="AZ1">
        <v>22</v>
      </c>
      <c r="BA1">
        <v>21</v>
      </c>
      <c r="BB1">
        <v>19</v>
      </c>
      <c r="BC1">
        <v>20</v>
      </c>
      <c r="BD1">
        <v>23</v>
      </c>
      <c r="BE1">
        <v>22</v>
      </c>
      <c r="BF1">
        <v>25</v>
      </c>
      <c r="BG1">
        <v>21</v>
      </c>
      <c r="BH1">
        <v>21</v>
      </c>
    </row>
    <row r="4" spans="1:60">
      <c r="A4" t="s">
        <v>0</v>
      </c>
      <c r="B4">
        <v>15</v>
      </c>
      <c r="C4">
        <v>16</v>
      </c>
      <c r="D4">
        <v>17</v>
      </c>
      <c r="E4">
        <v>18</v>
      </c>
      <c r="F4">
        <v>19</v>
      </c>
      <c r="G4">
        <v>20</v>
      </c>
      <c r="H4">
        <v>21</v>
      </c>
      <c r="I4">
        <v>22</v>
      </c>
      <c r="J4">
        <v>23</v>
      </c>
      <c r="K4">
        <v>24</v>
      </c>
      <c r="L4">
        <v>25</v>
      </c>
      <c r="S4" s="7"/>
      <c r="T4" s="7"/>
      <c r="U4" s="7"/>
      <c r="V4" s="7"/>
    </row>
    <row r="5" spans="1:60">
      <c r="A5" t="s">
        <v>1</v>
      </c>
      <c r="B5">
        <f>COUNTIF(A1:BH1,B4)</f>
        <v>1</v>
      </c>
      <c r="C5">
        <f>COUNTIF(A1:BH1,C4)</f>
        <v>2</v>
      </c>
      <c r="D5">
        <f>COUNTIF(A1:BH1,D4)</f>
        <v>4</v>
      </c>
      <c r="E5">
        <f>COUNTIF(A1:BH1,E4)</f>
        <v>5</v>
      </c>
      <c r="F5">
        <f>COUNTIF(A1:BH1,F4)</f>
        <v>6</v>
      </c>
      <c r="G5">
        <f>COUNTIF(A1:BH1,G4)</f>
        <v>10</v>
      </c>
      <c r="H5">
        <f>COUNTIF(A1:BH1,H4)</f>
        <v>13</v>
      </c>
      <c r="I5">
        <f>COUNTIF(A1:BH1,I4)</f>
        <v>7</v>
      </c>
      <c r="J5">
        <f>COUNTIF(A1:BH1,J4)</f>
        <v>6</v>
      </c>
      <c r="K5">
        <f>COUNTIF(A1:BH1,K4)</f>
        <v>4</v>
      </c>
      <c r="L5">
        <f>COUNTIF(A1:BH1,L4)</f>
        <v>2</v>
      </c>
      <c r="N5" t="s">
        <v>11</v>
      </c>
      <c r="O5">
        <f>SUM(B5:L5)</f>
        <v>60</v>
      </c>
    </row>
    <row r="6" spans="1:60" ht="18.600000000000001">
      <c r="A6" s="3" t="s">
        <v>2</v>
      </c>
      <c r="B6">
        <f>B5/O5</f>
        <v>1.6666666666666666E-2</v>
      </c>
      <c r="C6">
        <f>C5/O5</f>
        <v>3.3333333333333333E-2</v>
      </c>
      <c r="D6">
        <f>D5/O5</f>
        <v>6.6666666666666666E-2</v>
      </c>
      <c r="E6">
        <f>E5/O5</f>
        <v>8.3333333333333329E-2</v>
      </c>
      <c r="F6">
        <f>F5/O5</f>
        <v>0.1</v>
      </c>
      <c r="G6">
        <f>G5/O5</f>
        <v>0.16666666666666666</v>
      </c>
      <c r="H6">
        <f>H5/O5</f>
        <v>0.21666666666666667</v>
      </c>
      <c r="I6">
        <f>I5/O5</f>
        <v>0.11666666666666667</v>
      </c>
      <c r="J6">
        <f>J5/O5</f>
        <v>0.1</v>
      </c>
      <c r="K6">
        <f>K5/O5</f>
        <v>6.6666666666666666E-2</v>
      </c>
      <c r="L6">
        <f>L5/O5</f>
        <v>3.3333333333333333E-2</v>
      </c>
      <c r="N6" t="s">
        <v>12</v>
      </c>
      <c r="O6">
        <f>SUM(B6:L6)</f>
        <v>1</v>
      </c>
    </row>
    <row r="7" spans="1:60">
      <c r="A7" t="s">
        <v>4</v>
      </c>
      <c r="B7">
        <f>B6/O6</f>
        <v>1.6666666666666666E-2</v>
      </c>
      <c r="C7">
        <f t="shared" ref="C7:L7" si="0">SUM(B7,C6)</f>
        <v>0.05</v>
      </c>
      <c r="D7">
        <f t="shared" si="0"/>
        <v>0.11666666666666667</v>
      </c>
      <c r="E7">
        <f t="shared" si="0"/>
        <v>0.2</v>
      </c>
      <c r="F7">
        <f t="shared" si="0"/>
        <v>0.30000000000000004</v>
      </c>
      <c r="G7">
        <f t="shared" si="0"/>
        <v>0.46666666666666667</v>
      </c>
      <c r="H7">
        <f t="shared" si="0"/>
        <v>0.68333333333333335</v>
      </c>
      <c r="I7">
        <f t="shared" si="0"/>
        <v>0.8</v>
      </c>
      <c r="J7">
        <f t="shared" si="0"/>
        <v>0.9</v>
      </c>
      <c r="K7">
        <f t="shared" si="0"/>
        <v>0.96666666666666667</v>
      </c>
      <c r="L7">
        <f t="shared" si="0"/>
        <v>1</v>
      </c>
    </row>
    <row r="8" spans="1:60">
      <c r="A8" t="s">
        <v>5</v>
      </c>
      <c r="B8">
        <v>1</v>
      </c>
      <c r="C8">
        <f>SUM(B8,C5)</f>
        <v>3</v>
      </c>
      <c r="D8">
        <f t="shared" ref="D8:L8" si="1">SUM(C8,D5)</f>
        <v>7</v>
      </c>
      <c r="E8">
        <f t="shared" si="1"/>
        <v>12</v>
      </c>
      <c r="F8">
        <f t="shared" si="1"/>
        <v>18</v>
      </c>
      <c r="G8">
        <f t="shared" si="1"/>
        <v>28</v>
      </c>
      <c r="H8">
        <f t="shared" si="1"/>
        <v>41</v>
      </c>
      <c r="I8">
        <f t="shared" si="1"/>
        <v>48</v>
      </c>
      <c r="J8">
        <f t="shared" si="1"/>
        <v>54</v>
      </c>
      <c r="K8">
        <f t="shared" si="1"/>
        <v>58</v>
      </c>
      <c r="L8">
        <f t="shared" si="1"/>
        <v>60</v>
      </c>
    </row>
    <row r="30" spans="1:50">
      <c r="A30">
        <v>1</v>
      </c>
      <c r="B30">
        <v>2</v>
      </c>
      <c r="C30">
        <v>3</v>
      </c>
      <c r="D30">
        <v>4</v>
      </c>
      <c r="E30">
        <v>5</v>
      </c>
      <c r="F30">
        <v>6</v>
      </c>
      <c r="G30">
        <v>7</v>
      </c>
      <c r="H30">
        <v>8</v>
      </c>
      <c r="I30">
        <v>9</v>
      </c>
      <c r="J30">
        <v>10</v>
      </c>
      <c r="K30">
        <v>11</v>
      </c>
      <c r="L30">
        <v>12</v>
      </c>
      <c r="M30">
        <v>13</v>
      </c>
      <c r="N30">
        <v>14</v>
      </c>
      <c r="O30">
        <v>15</v>
      </c>
      <c r="P30">
        <v>16</v>
      </c>
      <c r="Q30">
        <v>17</v>
      </c>
      <c r="R30">
        <v>18</v>
      </c>
      <c r="S30">
        <v>19</v>
      </c>
      <c r="T30">
        <v>20</v>
      </c>
      <c r="U30">
        <v>21</v>
      </c>
      <c r="V30">
        <v>22</v>
      </c>
      <c r="W30">
        <v>23</v>
      </c>
      <c r="X30">
        <v>24</v>
      </c>
      <c r="Y30">
        <v>25</v>
      </c>
      <c r="Z30">
        <v>26</v>
      </c>
      <c r="AA30">
        <v>27</v>
      </c>
      <c r="AB30">
        <v>28</v>
      </c>
      <c r="AC30">
        <v>29</v>
      </c>
      <c r="AD30">
        <v>30</v>
      </c>
      <c r="AE30">
        <v>31</v>
      </c>
      <c r="AF30">
        <v>32</v>
      </c>
      <c r="AG30">
        <v>33</v>
      </c>
      <c r="AH30">
        <v>34</v>
      </c>
      <c r="AI30">
        <v>35</v>
      </c>
      <c r="AJ30">
        <v>36</v>
      </c>
      <c r="AK30">
        <v>37</v>
      </c>
      <c r="AL30">
        <v>38</v>
      </c>
      <c r="AM30">
        <v>39</v>
      </c>
      <c r="AN30">
        <v>40</v>
      </c>
      <c r="AO30">
        <v>41</v>
      </c>
      <c r="AP30">
        <v>42</v>
      </c>
      <c r="AQ30">
        <v>43</v>
      </c>
      <c r="AR30">
        <v>44</v>
      </c>
      <c r="AS30">
        <v>45</v>
      </c>
      <c r="AT30">
        <v>46</v>
      </c>
      <c r="AU30">
        <v>47</v>
      </c>
      <c r="AV30">
        <v>48</v>
      </c>
      <c r="AW30">
        <v>49</v>
      </c>
      <c r="AX30">
        <v>50</v>
      </c>
    </row>
    <row r="32" spans="1:50">
      <c r="A32" s="2">
        <v>111</v>
      </c>
      <c r="B32">
        <v>85</v>
      </c>
      <c r="C32">
        <v>85</v>
      </c>
      <c r="D32">
        <v>91</v>
      </c>
      <c r="E32">
        <v>101</v>
      </c>
      <c r="F32">
        <v>109</v>
      </c>
      <c r="G32">
        <v>86</v>
      </c>
      <c r="H32">
        <v>102</v>
      </c>
      <c r="I32">
        <v>111</v>
      </c>
      <c r="J32">
        <v>98</v>
      </c>
      <c r="K32">
        <v>105</v>
      </c>
      <c r="L32">
        <v>85</v>
      </c>
      <c r="M32">
        <v>112</v>
      </c>
      <c r="N32">
        <v>109</v>
      </c>
      <c r="O32">
        <v>115</v>
      </c>
      <c r="P32">
        <v>99</v>
      </c>
      <c r="Q32">
        <v>105</v>
      </c>
      <c r="R32">
        <v>111</v>
      </c>
      <c r="S32">
        <v>94</v>
      </c>
      <c r="T32">
        <v>107</v>
      </c>
      <c r="U32">
        <v>99</v>
      </c>
      <c r="V32">
        <v>107</v>
      </c>
      <c r="W32">
        <v>125</v>
      </c>
      <c r="X32">
        <v>89</v>
      </c>
      <c r="Y32">
        <v>104</v>
      </c>
      <c r="Z32">
        <v>113</v>
      </c>
      <c r="AA32">
        <v>105</v>
      </c>
      <c r="AB32">
        <v>88</v>
      </c>
      <c r="AC32">
        <v>103</v>
      </c>
      <c r="AD32">
        <v>97</v>
      </c>
      <c r="AE32">
        <v>115</v>
      </c>
      <c r="AF32">
        <v>109</v>
      </c>
      <c r="AG32">
        <v>89</v>
      </c>
      <c r="AH32">
        <v>108</v>
      </c>
      <c r="AI32">
        <v>107</v>
      </c>
      <c r="AJ32">
        <v>97</v>
      </c>
      <c r="AK32">
        <v>106</v>
      </c>
      <c r="AL32">
        <v>107</v>
      </c>
      <c r="AM32">
        <v>96</v>
      </c>
      <c r="AN32">
        <v>108</v>
      </c>
      <c r="AO32">
        <v>109</v>
      </c>
      <c r="AP32">
        <v>139</v>
      </c>
      <c r="AQ32">
        <v>116</v>
      </c>
      <c r="AR32">
        <v>117</v>
      </c>
      <c r="AS32">
        <v>103</v>
      </c>
      <c r="AT32">
        <v>127</v>
      </c>
      <c r="AU32">
        <v>119</v>
      </c>
      <c r="AV32">
        <v>118</v>
      </c>
      <c r="AW32">
        <v>125</v>
      </c>
      <c r="AX32">
        <v>105</v>
      </c>
    </row>
    <row r="35" spans="1:29">
      <c r="A35">
        <v>85</v>
      </c>
      <c r="B35">
        <v>86</v>
      </c>
      <c r="C35">
        <v>88</v>
      </c>
      <c r="D35">
        <v>89</v>
      </c>
      <c r="E35">
        <v>91</v>
      </c>
      <c r="F35">
        <v>94</v>
      </c>
      <c r="G35">
        <v>96</v>
      </c>
      <c r="H35">
        <v>97</v>
      </c>
      <c r="I35">
        <v>98</v>
      </c>
      <c r="J35">
        <v>99</v>
      </c>
      <c r="K35">
        <v>101</v>
      </c>
      <c r="L35">
        <v>102</v>
      </c>
      <c r="M35">
        <v>103</v>
      </c>
      <c r="N35">
        <v>104</v>
      </c>
      <c r="O35">
        <v>105</v>
      </c>
      <c r="P35">
        <v>106</v>
      </c>
      <c r="Q35">
        <v>107</v>
      </c>
      <c r="R35">
        <v>108</v>
      </c>
      <c r="S35">
        <v>109</v>
      </c>
      <c r="T35">
        <v>111</v>
      </c>
      <c r="U35">
        <v>112</v>
      </c>
      <c r="V35">
        <v>113</v>
      </c>
      <c r="W35">
        <v>115</v>
      </c>
      <c r="X35">
        <v>116</v>
      </c>
      <c r="Y35">
        <v>117</v>
      </c>
      <c r="Z35">
        <v>118</v>
      </c>
      <c r="AA35">
        <v>119</v>
      </c>
      <c r="AB35">
        <v>125</v>
      </c>
      <c r="AC35">
        <v>139</v>
      </c>
    </row>
    <row r="36" spans="1:29">
      <c r="A36">
        <f>COUNTIF(A32:AX32,A35)</f>
        <v>3</v>
      </c>
      <c r="B36">
        <f>COUNTIF(A32:AX32,B35)</f>
        <v>1</v>
      </c>
      <c r="C36">
        <f>COUNTIF(A32:AX32,C35)</f>
        <v>1</v>
      </c>
      <c r="D36">
        <f>COUNTIF(A32:AX32,D35)</f>
        <v>2</v>
      </c>
      <c r="E36">
        <f>COUNTIF(A32:AX32,E35)</f>
        <v>1</v>
      </c>
      <c r="F36">
        <f>COUNTIF(A32:AX32,F35)</f>
        <v>1</v>
      </c>
      <c r="G36">
        <f>COUNTIF(A32:AX32,G35)</f>
        <v>1</v>
      </c>
      <c r="H36">
        <f>COUNTIF(A32:AX32,H35)</f>
        <v>2</v>
      </c>
      <c r="I36">
        <f>COUNTIF(A32:AX32,I35)</f>
        <v>1</v>
      </c>
      <c r="J36">
        <f>COUNTIF(A32:AX32,J35)</f>
        <v>2</v>
      </c>
      <c r="K36">
        <f>COUNTIF(A32:AX32,K35)</f>
        <v>1</v>
      </c>
      <c r="L36">
        <f>COUNTIF(A32:AX32,L35)</f>
        <v>1</v>
      </c>
      <c r="M36">
        <f>COUNTIF(A32:AX32,M35)</f>
        <v>2</v>
      </c>
      <c r="N36">
        <f>COUNTIF(A32:AX32,N35)</f>
        <v>1</v>
      </c>
      <c r="O36">
        <f>COUNTIF(A32:AX32,O35)</f>
        <v>4</v>
      </c>
      <c r="P36">
        <f>COUNTIF(A32:AX32,P35)</f>
        <v>1</v>
      </c>
      <c r="Q36">
        <f>COUNTIF(A32:AX32,Q35)</f>
        <v>4</v>
      </c>
      <c r="R36">
        <f>COUNTIF(A32:AX32,R35)</f>
        <v>2</v>
      </c>
      <c r="S36">
        <f>COUNTIF(A32:AX32,S35)</f>
        <v>4</v>
      </c>
      <c r="T36">
        <f>COUNTIF(A32:AX32,T35)</f>
        <v>3</v>
      </c>
      <c r="U36">
        <f>COUNTIF(A32:AX32,U35)</f>
        <v>1</v>
      </c>
      <c r="V36">
        <f>COUNTIF(A32:AX32,V35)</f>
        <v>1</v>
      </c>
      <c r="W36">
        <f>COUNTIF(A32:AX32,W35)</f>
        <v>2</v>
      </c>
      <c r="X36">
        <f>COUNTIF(A32:AX32,X35)</f>
        <v>1</v>
      </c>
      <c r="Y36">
        <f>COUNTIF(A32:AX32,Y35)</f>
        <v>1</v>
      </c>
      <c r="Z36">
        <f>COUNTIF(A32:AX32,Z35)</f>
        <v>1</v>
      </c>
      <c r="AA36">
        <f>COUNTIF(A32:AX32,AA35)</f>
        <v>1</v>
      </c>
      <c r="AB36">
        <f>COUNTIF(A32:AX32,AB35)</f>
        <v>2</v>
      </c>
      <c r="AC36">
        <v>1</v>
      </c>
    </row>
    <row r="40" spans="1:29">
      <c r="C40">
        <f>SUM(A36:AC36)</f>
        <v>49</v>
      </c>
    </row>
    <row r="46" spans="1:29">
      <c r="A46" t="s">
        <v>8</v>
      </c>
      <c r="B46" t="s">
        <v>9</v>
      </c>
      <c r="D46" t="s">
        <v>3</v>
      </c>
      <c r="E46">
        <v>50</v>
      </c>
    </row>
    <row r="47" spans="1:29">
      <c r="A47">
        <f>MAX(A32:AX32)</f>
        <v>139</v>
      </c>
      <c r="B47">
        <f>MIN(A32:AX32)</f>
        <v>85</v>
      </c>
      <c r="D47" t="s">
        <v>7</v>
      </c>
      <c r="E47">
        <f>CEILING(1+3.22*LOG10(E46),1)</f>
        <v>7</v>
      </c>
    </row>
    <row r="48" spans="1:29">
      <c r="D48" t="s">
        <v>6</v>
      </c>
      <c r="E48">
        <f>ROUND((A47-B47)/E47,2)</f>
        <v>7.71</v>
      </c>
    </row>
    <row r="49" spans="2:7">
      <c r="D49" t="s">
        <v>10</v>
      </c>
      <c r="E49">
        <f>B47-(E48/2)</f>
        <v>81.144999999999996</v>
      </c>
    </row>
    <row r="52" spans="2:7" ht="34.950000000000003" customHeight="1">
      <c r="B52" t="s">
        <v>13</v>
      </c>
      <c r="C52" s="7" t="s">
        <v>14</v>
      </c>
      <c r="D52" s="7"/>
      <c r="E52" t="s">
        <v>15</v>
      </c>
      <c r="F52" s="4" t="s">
        <v>16</v>
      </c>
      <c r="G52" s="4" t="s">
        <v>17</v>
      </c>
    </row>
    <row r="53" spans="2:7">
      <c r="B53">
        <v>1</v>
      </c>
      <c r="C53">
        <f>E49</f>
        <v>81.144999999999996</v>
      </c>
      <c r="D53">
        <f xml:space="preserve"> C53+E48</f>
        <v>88.85499999999999</v>
      </c>
      <c r="E53">
        <v>5</v>
      </c>
      <c r="F53">
        <f>E53/E46</f>
        <v>0.1</v>
      </c>
      <c r="G53">
        <v>5</v>
      </c>
    </row>
    <row r="54" spans="2:7">
      <c r="B54">
        <v>2</v>
      </c>
      <c r="C54">
        <f>D53</f>
        <v>88.85499999999999</v>
      </c>
      <c r="D54">
        <f>C54+E48</f>
        <v>96.564999999999984</v>
      </c>
      <c r="E54">
        <v>6</v>
      </c>
      <c r="F54">
        <f>E54/E46</f>
        <v>0.12</v>
      </c>
      <c r="G54">
        <f>SUM(G53,E54)</f>
        <v>11</v>
      </c>
    </row>
    <row r="55" spans="2:7">
      <c r="B55">
        <v>3</v>
      </c>
      <c r="C55">
        <f t="shared" ref="C55:C59" si="2">D54</f>
        <v>96.564999999999984</v>
      </c>
      <c r="D55">
        <f>C55+E48</f>
        <v>104.27499999999998</v>
      </c>
      <c r="E55">
        <v>10</v>
      </c>
      <c r="F55">
        <f>E55/E46</f>
        <v>0.2</v>
      </c>
      <c r="G55">
        <f t="shared" ref="G55:G59" si="3">SUM(G54,E55)</f>
        <v>21</v>
      </c>
    </row>
    <row r="56" spans="2:7">
      <c r="B56">
        <v>4</v>
      </c>
      <c r="C56">
        <f t="shared" si="2"/>
        <v>104.27499999999998</v>
      </c>
      <c r="D56">
        <f>C56+E48</f>
        <v>111.98499999999997</v>
      </c>
      <c r="E56">
        <v>18</v>
      </c>
      <c r="F56">
        <f>E56/E46</f>
        <v>0.36</v>
      </c>
      <c r="G56">
        <f t="shared" si="3"/>
        <v>39</v>
      </c>
    </row>
    <row r="57" spans="2:7">
      <c r="B57">
        <v>5</v>
      </c>
      <c r="C57">
        <f t="shared" si="2"/>
        <v>111.98499999999997</v>
      </c>
      <c r="D57">
        <f>C57+E48</f>
        <v>119.69499999999996</v>
      </c>
      <c r="E57">
        <v>8</v>
      </c>
      <c r="F57">
        <f>E57/E46</f>
        <v>0.16</v>
      </c>
      <c r="G57">
        <f t="shared" si="3"/>
        <v>47</v>
      </c>
    </row>
    <row r="58" spans="2:7">
      <c r="B58">
        <v>6</v>
      </c>
      <c r="C58">
        <f t="shared" si="2"/>
        <v>119.69499999999996</v>
      </c>
      <c r="D58">
        <f>C58+E48</f>
        <v>127.40499999999996</v>
      </c>
      <c r="E58">
        <v>2</v>
      </c>
      <c r="F58">
        <f>E58/E46</f>
        <v>0.04</v>
      </c>
      <c r="G58">
        <f t="shared" si="3"/>
        <v>49</v>
      </c>
    </row>
    <row r="59" spans="2:7">
      <c r="B59">
        <v>7</v>
      </c>
      <c r="C59">
        <f t="shared" si="2"/>
        <v>127.40499999999996</v>
      </c>
      <c r="D59">
        <f>C59+E48</f>
        <v>135.11499999999995</v>
      </c>
      <c r="E59">
        <v>1</v>
      </c>
      <c r="F59">
        <f>E59/E46</f>
        <v>0.02</v>
      </c>
      <c r="G59">
        <f t="shared" si="3"/>
        <v>50</v>
      </c>
    </row>
    <row r="61" spans="2:7">
      <c r="F61">
        <f>SUM(F53:F59)</f>
        <v>1</v>
      </c>
    </row>
    <row r="64" spans="2:7">
      <c r="B64">
        <f>AVERAGE(C53,D53)</f>
        <v>85</v>
      </c>
    </row>
    <row r="65" spans="1:50">
      <c r="B65">
        <f t="shared" ref="B65:B70" si="4">AVERAGE(C54,D54)</f>
        <v>92.70999999999998</v>
      </c>
    </row>
    <row r="66" spans="1:50">
      <c r="B66">
        <f t="shared" si="4"/>
        <v>100.41999999999999</v>
      </c>
    </row>
    <row r="67" spans="1:50">
      <c r="B67">
        <f t="shared" si="4"/>
        <v>108.12999999999997</v>
      </c>
    </row>
    <row r="68" spans="1:50">
      <c r="B68">
        <f t="shared" si="4"/>
        <v>115.83999999999997</v>
      </c>
    </row>
    <row r="69" spans="1:50">
      <c r="B69">
        <f t="shared" si="4"/>
        <v>123.54999999999995</v>
      </c>
    </row>
    <row r="70" spans="1:50">
      <c r="B70">
        <f t="shared" si="4"/>
        <v>131.25999999999996</v>
      </c>
    </row>
    <row r="80" spans="1:50" ht="2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6" spans="2:7">
      <c r="B86" s="6"/>
    </row>
    <row r="91" spans="2:7">
      <c r="C91" s="7"/>
      <c r="D91" s="7"/>
      <c r="F91" s="4"/>
      <c r="G91" s="4"/>
    </row>
  </sheetData>
  <mergeCells count="3">
    <mergeCell ref="C52:D52"/>
    <mergeCell ref="S4:V4"/>
    <mergeCell ref="C91:D9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Ruotsi</dc:creator>
  <cp:lastModifiedBy>Нодири Хисравхон</cp:lastModifiedBy>
  <dcterms:created xsi:type="dcterms:W3CDTF">2024-02-21T15:56:24Z</dcterms:created>
  <dcterms:modified xsi:type="dcterms:W3CDTF">2024-03-14T06:59:55Z</dcterms:modified>
</cp:coreProperties>
</file>