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arning\DABP\Project\DABP-Project-Decarbonization\"/>
    </mc:Choice>
  </mc:AlternateContent>
  <xr:revisionPtr revIDLastSave="0" documentId="13_ncr:1_{E9D17AB1-61B2-4E03-AB29-148186F807E7}" xr6:coauthVersionLast="47" xr6:coauthVersionMax="47" xr10:uidLastSave="{00000000-0000-0000-0000-000000000000}"/>
  <bookViews>
    <workbookView xWindow="-110" yWindow="-110" windowWidth="25820" windowHeight="13900" xr2:uid="{F0F53EF8-A26C-449E-B23E-1CDBC92CF5F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2" i="2"/>
  <c r="D3" i="2"/>
  <c r="D4" i="2"/>
  <c r="D6" i="2"/>
  <c r="D7" i="2"/>
  <c r="D8" i="2"/>
  <c r="M3" i="2"/>
  <c r="N3" i="2" s="1"/>
  <c r="M4" i="2"/>
  <c r="M5" i="2"/>
  <c r="N5" i="2" s="1"/>
  <c r="M6" i="2"/>
  <c r="N6" i="2" s="1"/>
  <c r="M7" i="2"/>
  <c r="N7" i="2" s="1"/>
  <c r="M8" i="2"/>
  <c r="M2" i="2"/>
  <c r="N2" i="2" s="1"/>
  <c r="K3" i="2"/>
  <c r="K4" i="2"/>
  <c r="K5" i="2"/>
  <c r="K6" i="2"/>
  <c r="K7" i="2"/>
  <c r="K8" i="2"/>
  <c r="N8" i="2" s="1"/>
  <c r="K2" i="2"/>
  <c r="L3" i="2"/>
  <c r="C3" i="2" s="1"/>
  <c r="G3" i="2" s="1"/>
  <c r="L4" i="2"/>
  <c r="C4" i="2" s="1"/>
  <c r="G4" i="2" s="1"/>
  <c r="L5" i="2"/>
  <c r="C5" i="2" s="1"/>
  <c r="G5" i="2" s="1"/>
  <c r="L6" i="2"/>
  <c r="C6" i="2" s="1"/>
  <c r="G6" i="2" s="1"/>
  <c r="L7" i="2"/>
  <c r="C7" i="2" s="1"/>
  <c r="G7" i="2" s="1"/>
  <c r="L8" i="2"/>
  <c r="C8" i="2" s="1"/>
  <c r="L2" i="2"/>
  <c r="C2" i="2" s="1"/>
  <c r="D2" i="2" s="1"/>
  <c r="N4" i="2" l="1"/>
  <c r="D5" i="2"/>
  <c r="G8" i="2"/>
  <c r="G2" i="2"/>
</calcChain>
</file>

<file path=xl/sharedStrings.xml><?xml version="1.0" encoding="utf-8"?>
<sst xmlns="http://schemas.openxmlformats.org/spreadsheetml/2006/main" count="23" uniqueCount="23">
  <si>
    <t>coal</t>
    <phoneticPr fontId="1" type="noConversion"/>
  </si>
  <si>
    <t>solar</t>
    <phoneticPr fontId="1" type="noConversion"/>
  </si>
  <si>
    <t>wind</t>
    <phoneticPr fontId="1" type="noConversion"/>
  </si>
  <si>
    <t>nuclear</t>
    <phoneticPr fontId="1" type="noConversion"/>
  </si>
  <si>
    <t>natural gas</t>
    <phoneticPr fontId="1" type="noConversion"/>
  </si>
  <si>
    <t>CCGT</t>
    <phoneticPr fontId="1" type="noConversion"/>
  </si>
  <si>
    <t>hydro</t>
    <phoneticPr fontId="1" type="noConversion"/>
  </si>
  <si>
    <t>number</t>
    <phoneticPr fontId="1" type="noConversion"/>
  </si>
  <si>
    <t>revenues(dollor_kWh)</t>
    <phoneticPr fontId="1" type="noConversion"/>
  </si>
  <si>
    <t>operating_cost(dollar_kWh)</t>
    <phoneticPr fontId="1" type="noConversion"/>
  </si>
  <si>
    <t>co2(pounds_kWh)</t>
    <phoneticPr fontId="1" type="noConversion"/>
  </si>
  <si>
    <t>source</t>
    <phoneticPr fontId="1" type="noConversion"/>
  </si>
  <si>
    <t>capacity_%</t>
    <phoneticPr fontId="1" type="noConversion"/>
  </si>
  <si>
    <t>generation_%</t>
    <phoneticPr fontId="1" type="noConversion"/>
  </si>
  <si>
    <t>fixed_cost_power_dollar_kW</t>
    <phoneticPr fontId="1" type="noConversion"/>
  </si>
  <si>
    <t>fixed_cost_plant_dollar</t>
    <phoneticPr fontId="1" type="noConversion"/>
  </si>
  <si>
    <t>capacity_national_kwh</t>
    <phoneticPr fontId="1" type="noConversion"/>
  </si>
  <si>
    <t>capacity_national_kw</t>
    <phoneticPr fontId="1" type="noConversion"/>
  </si>
  <si>
    <t>generation_national_kwh</t>
    <phoneticPr fontId="1" type="noConversion"/>
  </si>
  <si>
    <t>load_factor</t>
    <phoneticPr fontId="1" type="noConversion"/>
  </si>
  <si>
    <t>plant_capacity_power_kw</t>
    <phoneticPr fontId="1" type="noConversion"/>
  </si>
  <si>
    <t>plant_capacity_force_kwh</t>
    <phoneticPr fontId="1" type="noConversion"/>
  </si>
  <si>
    <t>plant_generate_force_kwh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</si>
</sst>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176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5060-DB75-474D-9A30-25ACFDAB3F82}">
  <dimension ref="A1:P8"/>
  <sheetViews>
    <sheetView tabSelected="1" workbookViewId="0">
      <selection activeCell="C14" sqref="C14"/>
    </sheetView>
  </sheetViews>
  <sheetFormatPr defaultColWidth="8.6640625" defaultRowHeight="14"/>
  <cols>
    <col min="1" max="1" width="12.4140625" style="1" customWidth="1"/>
    <col min="2" max="2" width="9.6640625" style="1" customWidth="1"/>
    <col min="3" max="3" width="22.33203125" style="1" customWidth="1"/>
    <col min="4" max="4" width="22.6640625" style="1" customWidth="1"/>
    <col min="5" max="5" width="23.9140625" style="1" customWidth="1"/>
    <col min="6" max="7" width="22.58203125" style="1" customWidth="1"/>
    <col min="8" max="8" width="24" style="1" customWidth="1"/>
    <col min="9" max="9" width="19.25" style="1" customWidth="1"/>
    <col min="10" max="10" width="19.58203125" style="1" customWidth="1"/>
    <col min="11" max="12" width="29.25" style="1" customWidth="1"/>
    <col min="13" max="14" width="18.6640625" style="1" customWidth="1"/>
    <col min="15" max="15" width="11" style="1" customWidth="1"/>
    <col min="16" max="16" width="12.58203125" style="1" customWidth="1"/>
    <col min="17" max="16384" width="8.6640625" style="1"/>
  </cols>
  <sheetData>
    <row r="1" spans="1:16" ht="28">
      <c r="A1" s="1" t="s">
        <v>11</v>
      </c>
      <c r="B1" s="1" t="s">
        <v>7</v>
      </c>
      <c r="C1" s="1" t="s">
        <v>20</v>
      </c>
      <c r="D1" s="1" t="s">
        <v>21</v>
      </c>
      <c r="E1" s="1" t="s">
        <v>22</v>
      </c>
      <c r="F1" s="2" t="s">
        <v>14</v>
      </c>
      <c r="G1" s="2" t="s">
        <v>15</v>
      </c>
      <c r="H1" s="3" t="s">
        <v>9</v>
      </c>
      <c r="I1" s="2" t="s">
        <v>8</v>
      </c>
      <c r="J1" s="2" t="s">
        <v>10</v>
      </c>
      <c r="K1" s="3" t="s">
        <v>16</v>
      </c>
      <c r="L1" s="3" t="s">
        <v>17</v>
      </c>
      <c r="M1" s="1" t="s">
        <v>18</v>
      </c>
      <c r="N1" s="1" t="s">
        <v>19</v>
      </c>
      <c r="O1" s="1" t="s">
        <v>12</v>
      </c>
      <c r="P1" s="1" t="s">
        <v>13</v>
      </c>
    </row>
    <row r="2" spans="1:16">
      <c r="A2" s="4" t="s">
        <v>0</v>
      </c>
      <c r="B2" s="6">
        <v>8</v>
      </c>
      <c r="C2" s="6">
        <f>L2/B2</f>
        <v>860112.5</v>
      </c>
      <c r="D2" s="6">
        <f>C2* 365 * 24</f>
        <v>7534585500</v>
      </c>
      <c r="E2" s="6">
        <f>D2*N2</f>
        <v>1725150000</v>
      </c>
      <c r="F2" s="6">
        <v>750</v>
      </c>
      <c r="G2" s="6">
        <f>C2*F2</f>
        <v>645084375</v>
      </c>
      <c r="H2" s="6">
        <v>0.03</v>
      </c>
      <c r="I2" s="6">
        <v>0.32</v>
      </c>
      <c r="J2" s="6">
        <v>2.2599999999999998</v>
      </c>
      <c r="K2" s="6">
        <f>87.1*10^6*365*24*O2</f>
        <v>60276684000</v>
      </c>
      <c r="L2" s="6">
        <f>87.1*O2*10^6</f>
        <v>6880900</v>
      </c>
      <c r="M2" s="6">
        <f>222.6*P2*10^9</f>
        <v>13801200000</v>
      </c>
      <c r="N2" s="6">
        <f>M2/K2</f>
        <v>0.2289641546970301</v>
      </c>
      <c r="O2" s="6">
        <v>7.9000000000000001E-2</v>
      </c>
      <c r="P2" s="6">
        <v>6.2E-2</v>
      </c>
    </row>
    <row r="3" spans="1:16">
      <c r="A3" s="4" t="s">
        <v>4</v>
      </c>
      <c r="B3" s="6">
        <v>48</v>
      </c>
      <c r="C3" s="6">
        <f t="shared" ref="C3:C8" si="0">L3/B3</f>
        <v>244968.75</v>
      </c>
      <c r="D3" s="6">
        <f t="shared" ref="D3:D8" si="1">C3* 365 * 24</f>
        <v>2145926250</v>
      </c>
      <c r="E3" s="6">
        <f t="shared" ref="E3:E8" si="2">D3*N3</f>
        <v>473024999.99999994</v>
      </c>
      <c r="F3" s="6">
        <v>600</v>
      </c>
      <c r="G3" s="6">
        <f t="shared" ref="G3:G8" si="3">C3*F3</f>
        <v>146981250</v>
      </c>
      <c r="H3" s="6">
        <v>7.0000000000000007E-2</v>
      </c>
      <c r="I3" s="6">
        <v>0.32</v>
      </c>
      <c r="J3" s="6">
        <v>0.97</v>
      </c>
      <c r="K3" s="6">
        <f t="shared" ref="K3:K8" si="4">87.1*10^6*365*24*O3</f>
        <v>103004460000</v>
      </c>
      <c r="L3" s="6">
        <f t="shared" ref="L3:L8" si="5">87.1*O3*10^6</f>
        <v>11758500</v>
      </c>
      <c r="M3" s="6">
        <f t="shared" ref="M3:M8" si="6">222.6*P3*10^9</f>
        <v>22705199999.999996</v>
      </c>
      <c r="N3" s="6">
        <f t="shared" ref="N3:N8" si="7">M3/K3</f>
        <v>0.2204292901491838</v>
      </c>
      <c r="O3" s="6">
        <v>0.13500000000000001</v>
      </c>
      <c r="P3" s="6">
        <v>0.10199999999999999</v>
      </c>
    </row>
    <row r="4" spans="1:16">
      <c r="A4" s="4" t="s">
        <v>5</v>
      </c>
      <c r="B4" s="6">
        <v>23</v>
      </c>
      <c r="C4" s="6">
        <f t="shared" si="0"/>
        <v>655143.47826086939</v>
      </c>
      <c r="D4" s="6">
        <f t="shared" si="1"/>
        <v>5739056869.5652161</v>
      </c>
      <c r="E4" s="6">
        <f t="shared" si="2"/>
        <v>2245356521.73913</v>
      </c>
      <c r="F4" s="6">
        <v>900</v>
      </c>
      <c r="G4" s="6">
        <f t="shared" si="3"/>
        <v>589629130.43478251</v>
      </c>
      <c r="H4" s="6">
        <v>7.0000000000000007E-2</v>
      </c>
      <c r="I4" s="6">
        <v>0.32</v>
      </c>
      <c r="J4" s="6">
        <v>0.77</v>
      </c>
      <c r="K4" s="6">
        <f t="shared" si="4"/>
        <v>131998307999.99998</v>
      </c>
      <c r="L4" s="6">
        <f t="shared" si="5"/>
        <v>15068299.999999996</v>
      </c>
      <c r="M4" s="6">
        <f t="shared" si="6"/>
        <v>51643200000</v>
      </c>
      <c r="N4" s="6">
        <f t="shared" si="7"/>
        <v>0.39124137863948988</v>
      </c>
      <c r="O4" s="6">
        <v>0.17299999999999999</v>
      </c>
      <c r="P4" s="6">
        <v>0.23200000000000001</v>
      </c>
    </row>
    <row r="5" spans="1:16">
      <c r="A5" s="5" t="s">
        <v>3</v>
      </c>
      <c r="B5" s="6">
        <v>4</v>
      </c>
      <c r="C5" s="6">
        <f t="shared" si="0"/>
        <v>827449.99999999988</v>
      </c>
      <c r="D5" s="6">
        <f t="shared" si="1"/>
        <v>7248461999.9999981</v>
      </c>
      <c r="E5" s="6">
        <f t="shared" si="2"/>
        <v>6399749999.999999</v>
      </c>
      <c r="F5" s="6">
        <v>3100</v>
      </c>
      <c r="G5" s="6">
        <f t="shared" si="3"/>
        <v>2565094999.9999995</v>
      </c>
      <c r="H5" s="6">
        <v>3.5000000000000003E-2</v>
      </c>
      <c r="I5" s="6">
        <v>0.32</v>
      </c>
      <c r="J5" s="6">
        <v>0</v>
      </c>
      <c r="K5" s="6">
        <f t="shared" si="4"/>
        <v>28993848000</v>
      </c>
      <c r="L5" s="6">
        <f t="shared" si="5"/>
        <v>3309799.9999999995</v>
      </c>
      <c r="M5" s="6">
        <f t="shared" si="6"/>
        <v>25599000000</v>
      </c>
      <c r="N5" s="6">
        <f t="shared" si="7"/>
        <v>0.88291143693655294</v>
      </c>
      <c r="O5" s="6">
        <v>3.7999999999999999E-2</v>
      </c>
      <c r="P5" s="6">
        <v>0.115</v>
      </c>
    </row>
    <row r="6" spans="1:16">
      <c r="A6" s="5" t="s">
        <v>6</v>
      </c>
      <c r="B6" s="6">
        <v>739</v>
      </c>
      <c r="C6" s="6">
        <f t="shared" si="0"/>
        <v>37715.832205683357</v>
      </c>
      <c r="D6" s="6">
        <f t="shared" si="1"/>
        <v>330390690.12178618</v>
      </c>
      <c r="E6" s="6">
        <f t="shared" si="2"/>
        <v>77111772.66576454</v>
      </c>
      <c r="F6" s="6">
        <v>3100</v>
      </c>
      <c r="G6" s="6">
        <f t="shared" si="3"/>
        <v>116919079.83761841</v>
      </c>
      <c r="H6" s="6">
        <v>0.01</v>
      </c>
      <c r="I6" s="6">
        <v>0.32</v>
      </c>
      <c r="J6" s="6">
        <v>0</v>
      </c>
      <c r="K6" s="6">
        <f t="shared" si="4"/>
        <v>244158720000</v>
      </c>
      <c r="L6" s="6">
        <f t="shared" si="5"/>
        <v>27872000</v>
      </c>
      <c r="M6" s="6">
        <f t="shared" si="6"/>
        <v>56985600000</v>
      </c>
      <c r="N6" s="6">
        <f t="shared" si="7"/>
        <v>0.23339571898148875</v>
      </c>
      <c r="O6" s="6">
        <v>0.32</v>
      </c>
      <c r="P6" s="6">
        <v>0.25600000000000001</v>
      </c>
    </row>
    <row r="7" spans="1:16">
      <c r="A7" s="5" t="s">
        <v>2</v>
      </c>
      <c r="B7" s="6">
        <v>256</v>
      </c>
      <c r="C7" s="6">
        <f t="shared" si="0"/>
        <v>58180.078125</v>
      </c>
      <c r="D7" s="6">
        <f t="shared" si="1"/>
        <v>509657484.375</v>
      </c>
      <c r="E7" s="6">
        <f t="shared" si="2"/>
        <v>147820312.49999997</v>
      </c>
      <c r="F7" s="6">
        <v>3100</v>
      </c>
      <c r="G7" s="6">
        <f t="shared" si="3"/>
        <v>180358242.1875</v>
      </c>
      <c r="H7" s="6">
        <v>0.01</v>
      </c>
      <c r="I7" s="6">
        <v>0.32</v>
      </c>
      <c r="J7" s="6">
        <v>0</v>
      </c>
      <c r="K7" s="6">
        <f t="shared" si="4"/>
        <v>130472316000.00002</v>
      </c>
      <c r="L7" s="6">
        <f t="shared" si="5"/>
        <v>14894100</v>
      </c>
      <c r="M7" s="6">
        <f t="shared" si="6"/>
        <v>37842000000</v>
      </c>
      <c r="N7" s="6">
        <f t="shared" si="7"/>
        <v>0.29003853966997867</v>
      </c>
      <c r="O7" s="6">
        <v>0.17100000000000001</v>
      </c>
      <c r="P7" s="6">
        <v>0.17</v>
      </c>
    </row>
    <row r="8" spans="1:16">
      <c r="A8" s="5" t="s">
        <v>1</v>
      </c>
      <c r="B8" s="6">
        <v>141</v>
      </c>
      <c r="C8" s="6">
        <f t="shared" si="0"/>
        <v>45094.326241134746</v>
      </c>
      <c r="D8" s="6">
        <f t="shared" si="1"/>
        <v>395026297.87234038</v>
      </c>
      <c r="E8" s="6">
        <f t="shared" si="2"/>
        <v>55255319.14893616</v>
      </c>
      <c r="F8" s="6">
        <v>4500</v>
      </c>
      <c r="G8" s="6">
        <f t="shared" si="3"/>
        <v>202924468.08510634</v>
      </c>
      <c r="H8" s="6">
        <v>0.01</v>
      </c>
      <c r="I8" s="6">
        <v>0.32</v>
      </c>
      <c r="J8" s="6">
        <v>0</v>
      </c>
      <c r="K8" s="6">
        <f t="shared" si="4"/>
        <v>55698708000</v>
      </c>
      <c r="L8" s="6">
        <f t="shared" si="5"/>
        <v>6358299.9999999991</v>
      </c>
      <c r="M8" s="6">
        <f t="shared" si="6"/>
        <v>7791000000</v>
      </c>
      <c r="N8" s="6">
        <f t="shared" si="7"/>
        <v>0.13987757130739908</v>
      </c>
      <c r="O8" s="6">
        <v>7.2999999999999995E-2</v>
      </c>
      <c r="P8" s="6">
        <v>3.5000000000000003E-2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陈彦宇</dc:creator>
  <cp:lastModifiedBy>Yifan Zhou</cp:lastModifiedBy>
  <dcterms:created xsi:type="dcterms:W3CDTF">2022-12-03T19:19:53Z</dcterms:created>
  <dcterms:modified xsi:type="dcterms:W3CDTF">2022-12-04T02:33:45Z</dcterms:modified>
</cp:coreProperties>
</file>