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ичик бизнес\ТСЖ\"/>
    </mc:Choice>
  </mc:AlternateContent>
  <bookViews>
    <workbookView xWindow="480" yWindow="90" windowWidth="19320" windowHeight="11760"/>
  </bookViews>
  <sheets>
    <sheet name="Банклар тасдиги" sheetId="1" r:id="rId1"/>
  </sheets>
  <externalReferences>
    <externalReference r:id="rId2"/>
  </externalReferences>
  <definedNames>
    <definedName name="_xlnm.Print_Titles" localSheetId="0">'Банклар тасдиги'!$3:$6</definedName>
    <definedName name="_xlnm.Print_Area" localSheetId="0">'Банклар тасдиги'!$A$1:$AG$64</definedName>
  </definedNames>
  <calcPr calcId="152511"/>
</workbook>
</file>

<file path=xl/calcChain.xml><?xml version="1.0" encoding="utf-8"?>
<calcChain xmlns="http://schemas.openxmlformats.org/spreadsheetml/2006/main">
  <c r="L14" i="1" l="1"/>
  <c r="U35" i="1" l="1"/>
  <c r="U34" i="1"/>
  <c r="U33" i="1" s="1"/>
  <c r="U31" i="1"/>
  <c r="U29" i="1"/>
  <c r="U27" i="1"/>
  <c r="U24" i="1"/>
  <c r="U19" i="1"/>
  <c r="U16" i="1"/>
  <c r="U13" i="1"/>
  <c r="U12" i="1" s="1"/>
  <c r="U11" i="1"/>
  <c r="U10" i="1"/>
  <c r="U8" i="1" l="1"/>
  <c r="U7" i="1"/>
  <c r="AU35" i="1" l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BF36" i="1"/>
  <c r="BB36" i="1"/>
  <c r="BB35" i="1" s="1"/>
  <c r="BA36" i="1"/>
  <c r="BA35" i="1" s="1"/>
  <c r="AW36" i="1"/>
  <c r="AW35" i="1" s="1"/>
  <c r="AG36" i="1"/>
  <c r="AG35" i="1" s="1"/>
  <c r="AD36" i="1"/>
  <c r="AD35" i="1" s="1"/>
  <c r="AB36" i="1"/>
  <c r="AB35" i="1" s="1"/>
  <c r="AA36" i="1"/>
  <c r="AA35" i="1" s="1"/>
  <c r="X36" i="1"/>
  <c r="V36" i="1"/>
  <c r="V35" i="1" s="1"/>
  <c r="R36" i="1"/>
  <c r="R35" i="1" s="1"/>
  <c r="P36" i="1"/>
  <c r="P35" i="1" s="1"/>
  <c r="M36" i="1"/>
  <c r="M35" i="1" s="1"/>
  <c r="K36" i="1"/>
  <c r="K35" i="1" s="1"/>
  <c r="J36" i="1"/>
  <c r="J35" i="1" s="1"/>
  <c r="AX35" i="1"/>
  <c r="AV35" i="1"/>
  <c r="AE35" i="1"/>
  <c r="AC35" i="1"/>
  <c r="Y35" i="1"/>
  <c r="X35" i="1"/>
  <c r="W35" i="1"/>
  <c r="S35" i="1"/>
  <c r="Q35" i="1"/>
  <c r="BF34" i="1"/>
  <c r="BF33" i="1" s="1"/>
  <c r="BB34" i="1"/>
  <c r="BB33" i="1" s="1"/>
  <c r="BA34" i="1"/>
  <c r="BA33" i="1" s="1"/>
  <c r="AW34" i="1"/>
  <c r="AW33" i="1" s="1"/>
  <c r="AG34" i="1"/>
  <c r="AF34" i="1" s="1"/>
  <c r="AF33" i="1" s="1"/>
  <c r="AD34" i="1"/>
  <c r="AD33" i="1" s="1"/>
  <c r="AB34" i="1"/>
  <c r="AB33" i="1" s="1"/>
  <c r="AA34" i="1"/>
  <c r="Z34" i="1" s="1"/>
  <c r="Z33" i="1" s="1"/>
  <c r="X34" i="1"/>
  <c r="X33" i="1" s="1"/>
  <c r="V34" i="1"/>
  <c r="V33" i="1" s="1"/>
  <c r="R34" i="1"/>
  <c r="P34" i="1"/>
  <c r="P33" i="1" s="1"/>
  <c r="M34" i="1"/>
  <c r="L34" i="1" s="1"/>
  <c r="L33" i="1" s="1"/>
  <c r="K34" i="1"/>
  <c r="AX33" i="1"/>
  <c r="AV33" i="1"/>
  <c r="AE33" i="1"/>
  <c r="AC33" i="1"/>
  <c r="Y33" i="1"/>
  <c r="W33" i="1"/>
  <c r="T33" i="1"/>
  <c r="S33" i="1"/>
  <c r="R33" i="1"/>
  <c r="Q33" i="1"/>
  <c r="BF32" i="1"/>
  <c r="BE32" i="1" s="1"/>
  <c r="BE31" i="1" s="1"/>
  <c r="BB32" i="1"/>
  <c r="BB31" i="1" s="1"/>
  <c r="BA32" i="1"/>
  <c r="BA31" i="1" s="1"/>
  <c r="AW32" i="1"/>
  <c r="AW31" i="1" s="1"/>
  <c r="AG32" i="1"/>
  <c r="AF32" i="1" s="1"/>
  <c r="AF31" i="1" s="1"/>
  <c r="AD32" i="1"/>
  <c r="AD31" i="1" s="1"/>
  <c r="AB32" i="1"/>
  <c r="AB31" i="1" s="1"/>
  <c r="AA32" i="1"/>
  <c r="Z32" i="1" s="1"/>
  <c r="Z31" i="1" s="1"/>
  <c r="X32" i="1"/>
  <c r="X31" i="1" s="1"/>
  <c r="V32" i="1"/>
  <c r="V31" i="1" s="1"/>
  <c r="T32" i="1"/>
  <c r="T31" i="1" s="1"/>
  <c r="R32" i="1"/>
  <c r="R31" i="1" s="1"/>
  <c r="P32" i="1"/>
  <c r="P31" i="1" s="1"/>
  <c r="M32" i="1"/>
  <c r="L32" i="1" s="1"/>
  <c r="L31" i="1" s="1"/>
  <c r="K32" i="1"/>
  <c r="K31" i="1" s="1"/>
  <c r="AX31" i="1"/>
  <c r="AV31" i="1"/>
  <c r="AE31" i="1"/>
  <c r="AC31" i="1"/>
  <c r="Y31" i="1"/>
  <c r="W31" i="1"/>
  <c r="S31" i="1"/>
  <c r="Q31" i="1"/>
  <c r="BF30" i="1"/>
  <c r="BB30" i="1"/>
  <c r="BB29" i="1" s="1"/>
  <c r="BA30" i="1"/>
  <c r="BA29" i="1" s="1"/>
  <c r="AW30" i="1"/>
  <c r="AW29" i="1" s="1"/>
  <c r="AG30" i="1"/>
  <c r="AG29" i="1" s="1"/>
  <c r="AD30" i="1"/>
  <c r="AD29" i="1" s="1"/>
  <c r="AB30" i="1"/>
  <c r="AB29" i="1" s="1"/>
  <c r="AA30" i="1"/>
  <c r="Z30" i="1" s="1"/>
  <c r="Z29" i="1" s="1"/>
  <c r="X30" i="1"/>
  <c r="X29" i="1" s="1"/>
  <c r="V30" i="1"/>
  <c r="V29" i="1" s="1"/>
  <c r="R30" i="1"/>
  <c r="R29" i="1" s="1"/>
  <c r="P30" i="1"/>
  <c r="P29" i="1" s="1"/>
  <c r="M30" i="1"/>
  <c r="L30" i="1" s="1"/>
  <c r="L29" i="1" s="1"/>
  <c r="K30" i="1"/>
  <c r="AX29" i="1"/>
  <c r="AV29" i="1"/>
  <c r="AE29" i="1"/>
  <c r="AC29" i="1"/>
  <c r="Y29" i="1"/>
  <c r="W29" i="1"/>
  <c r="S29" i="1"/>
  <c r="Q29" i="1"/>
  <c r="BF28" i="1"/>
  <c r="BE28" i="1" s="1"/>
  <c r="BE27" i="1" s="1"/>
  <c r="BB28" i="1"/>
  <c r="BB27" i="1" s="1"/>
  <c r="BA28" i="1"/>
  <c r="BA27" i="1" s="1"/>
  <c r="AW28" i="1"/>
  <c r="AW27" i="1" s="1"/>
  <c r="AG28" i="1"/>
  <c r="AF28" i="1" s="1"/>
  <c r="AF27" i="1" s="1"/>
  <c r="AD28" i="1"/>
  <c r="AD27" i="1" s="1"/>
  <c r="AB28" i="1"/>
  <c r="AB27" i="1" s="1"/>
  <c r="AA28" i="1"/>
  <c r="X28" i="1"/>
  <c r="X27" i="1" s="1"/>
  <c r="V28" i="1"/>
  <c r="V27" i="1" s="1"/>
  <c r="T28" i="1"/>
  <c r="T27" i="1" s="1"/>
  <c r="R28" i="1"/>
  <c r="R27" i="1" s="1"/>
  <c r="P28" i="1"/>
  <c r="P27" i="1" s="1"/>
  <c r="M28" i="1"/>
  <c r="M27" i="1" s="1"/>
  <c r="K28" i="1"/>
  <c r="AX27" i="1"/>
  <c r="AV27" i="1"/>
  <c r="AE27" i="1"/>
  <c r="AC27" i="1"/>
  <c r="Y27" i="1"/>
  <c r="W27" i="1"/>
  <c r="S27" i="1"/>
  <c r="Q27" i="1"/>
  <c r="BF26" i="1"/>
  <c r="BE26" i="1" s="1"/>
  <c r="BD26" i="1" s="1"/>
  <c r="BC26" i="1" s="1"/>
  <c r="BB26" i="1"/>
  <c r="BA26" i="1"/>
  <c r="AW26" i="1"/>
  <c r="AG26" i="1"/>
  <c r="AF26" i="1" s="1"/>
  <c r="AD26" i="1"/>
  <c r="AB26" i="1"/>
  <c r="AA26" i="1"/>
  <c r="Z26" i="1" s="1"/>
  <c r="X26" i="1"/>
  <c r="V26" i="1"/>
  <c r="T26" i="1"/>
  <c r="R26" i="1"/>
  <c r="P26" i="1"/>
  <c r="M26" i="1"/>
  <c r="L26" i="1" s="1"/>
  <c r="K26" i="1"/>
  <c r="J26" i="1" s="1"/>
  <c r="BF25" i="1"/>
  <c r="BB25" i="1"/>
  <c r="BA25" i="1"/>
  <c r="AW25" i="1"/>
  <c r="AG25" i="1"/>
  <c r="AD25" i="1"/>
  <c r="AB25" i="1"/>
  <c r="AA25" i="1"/>
  <c r="X25" i="1"/>
  <c r="X24" i="1" s="1"/>
  <c r="V25" i="1"/>
  <c r="R25" i="1"/>
  <c r="P25" i="1"/>
  <c r="M25" i="1"/>
  <c r="L25" i="1" s="1"/>
  <c r="K25" i="1"/>
  <c r="AX24" i="1"/>
  <c r="AV24" i="1"/>
  <c r="AE24" i="1"/>
  <c r="AC24" i="1"/>
  <c r="Y24" i="1"/>
  <c r="W24" i="1"/>
  <c r="S24" i="1"/>
  <c r="Q24" i="1"/>
  <c r="BF23" i="1"/>
  <c r="BE23" i="1" s="1"/>
  <c r="BD23" i="1" s="1"/>
  <c r="BC23" i="1" s="1"/>
  <c r="BB23" i="1"/>
  <c r="BA23" i="1"/>
  <c r="AW23" i="1"/>
  <c r="AG23" i="1"/>
  <c r="AF23" i="1" s="1"/>
  <c r="AD23" i="1"/>
  <c r="AB23" i="1"/>
  <c r="AA23" i="1"/>
  <c r="Z23" i="1" s="1"/>
  <c r="X23" i="1"/>
  <c r="V23" i="1"/>
  <c r="T23" i="1"/>
  <c r="R23" i="1"/>
  <c r="P23" i="1"/>
  <c r="M23" i="1"/>
  <c r="L23" i="1" s="1"/>
  <c r="K23" i="1"/>
  <c r="J23" i="1" s="1"/>
  <c r="BF22" i="1"/>
  <c r="BE22" i="1" s="1"/>
  <c r="BD22" i="1" s="1"/>
  <c r="BC22" i="1" s="1"/>
  <c r="BB22" i="1"/>
  <c r="BA22" i="1"/>
  <c r="AW22" i="1"/>
  <c r="AG22" i="1"/>
  <c r="AF22" i="1" s="1"/>
  <c r="AD22" i="1"/>
  <c r="AB22" i="1"/>
  <c r="AA22" i="1"/>
  <c r="Z22" i="1" s="1"/>
  <c r="X22" i="1"/>
  <c r="V22" i="1"/>
  <c r="T22" i="1"/>
  <c r="R22" i="1"/>
  <c r="P22" i="1"/>
  <c r="M22" i="1"/>
  <c r="L22" i="1" s="1"/>
  <c r="K22" i="1"/>
  <c r="J22" i="1" s="1"/>
  <c r="BF21" i="1"/>
  <c r="BE21" i="1" s="1"/>
  <c r="BD21" i="1" s="1"/>
  <c r="BC21" i="1" s="1"/>
  <c r="BB21" i="1"/>
  <c r="BA21" i="1"/>
  <c r="AW21" i="1"/>
  <c r="AG21" i="1"/>
  <c r="AF21" i="1" s="1"/>
  <c r="AD21" i="1"/>
  <c r="AB21" i="1"/>
  <c r="AA21" i="1"/>
  <c r="Z21" i="1" s="1"/>
  <c r="X21" i="1"/>
  <c r="V21" i="1"/>
  <c r="T21" i="1"/>
  <c r="R21" i="1"/>
  <c r="P21" i="1"/>
  <c r="M21" i="1"/>
  <c r="L21" i="1" s="1"/>
  <c r="K21" i="1"/>
  <c r="BF20" i="1"/>
  <c r="BE20" i="1" s="1"/>
  <c r="BB20" i="1"/>
  <c r="BA20" i="1"/>
  <c r="AW20" i="1"/>
  <c r="AG20" i="1"/>
  <c r="AD20" i="1"/>
  <c r="AB20" i="1"/>
  <c r="AA20" i="1"/>
  <c r="X20" i="1"/>
  <c r="V20" i="1"/>
  <c r="T20" i="1"/>
  <c r="R20" i="1"/>
  <c r="P20" i="1"/>
  <c r="M20" i="1"/>
  <c r="L20" i="1" s="1"/>
  <c r="K20" i="1"/>
  <c r="AX19" i="1"/>
  <c r="AV19" i="1"/>
  <c r="AE19" i="1"/>
  <c r="AC19" i="1"/>
  <c r="Y19" i="1"/>
  <c r="W19" i="1"/>
  <c r="S19" i="1"/>
  <c r="Q19" i="1"/>
  <c r="BF18" i="1"/>
  <c r="BE18" i="1" s="1"/>
  <c r="BD18" i="1" s="1"/>
  <c r="BC18" i="1" s="1"/>
  <c r="BB18" i="1"/>
  <c r="BA18" i="1"/>
  <c r="AW18" i="1"/>
  <c r="AG18" i="1"/>
  <c r="AF18" i="1" s="1"/>
  <c r="AD18" i="1"/>
  <c r="AB18" i="1"/>
  <c r="AA18" i="1"/>
  <c r="Z18" i="1" s="1"/>
  <c r="X18" i="1"/>
  <c r="V18" i="1"/>
  <c r="T18" i="1"/>
  <c r="R18" i="1"/>
  <c r="P18" i="1"/>
  <c r="M18" i="1"/>
  <c r="L18" i="1" s="1"/>
  <c r="K18" i="1"/>
  <c r="BF17" i="1"/>
  <c r="BB17" i="1"/>
  <c r="BA17" i="1"/>
  <c r="AW17" i="1"/>
  <c r="AG17" i="1"/>
  <c r="AD17" i="1"/>
  <c r="AB17" i="1"/>
  <c r="AA17" i="1"/>
  <c r="X17" i="1"/>
  <c r="V17" i="1"/>
  <c r="R17" i="1"/>
  <c r="P17" i="1"/>
  <c r="M17" i="1"/>
  <c r="L17" i="1" s="1"/>
  <c r="L16" i="1" s="1"/>
  <c r="K17" i="1"/>
  <c r="AX16" i="1"/>
  <c r="AV16" i="1"/>
  <c r="AE16" i="1"/>
  <c r="AC16" i="1"/>
  <c r="Y16" i="1"/>
  <c r="W16" i="1"/>
  <c r="V16" i="1"/>
  <c r="S16" i="1"/>
  <c r="Q16" i="1"/>
  <c r="BF15" i="1"/>
  <c r="BE15" i="1" s="1"/>
  <c r="BD15" i="1" s="1"/>
  <c r="BC15" i="1" s="1"/>
  <c r="BB15" i="1"/>
  <c r="BA15" i="1"/>
  <c r="AW15" i="1"/>
  <c r="AG15" i="1"/>
  <c r="AF15" i="1" s="1"/>
  <c r="AD15" i="1"/>
  <c r="AB15" i="1"/>
  <c r="AA15" i="1"/>
  <c r="Z15" i="1" s="1"/>
  <c r="X15" i="1"/>
  <c r="V15" i="1"/>
  <c r="T15" i="1"/>
  <c r="R15" i="1"/>
  <c r="P15" i="1"/>
  <c r="M15" i="1"/>
  <c r="L15" i="1" s="1"/>
  <c r="K15" i="1"/>
  <c r="J15" i="1" s="1"/>
  <c r="BF14" i="1"/>
  <c r="BE14" i="1" s="1"/>
  <c r="BD14" i="1" s="1"/>
  <c r="BC14" i="1" s="1"/>
  <c r="BB14" i="1"/>
  <c r="BA14" i="1"/>
  <c r="AW14" i="1"/>
  <c r="AG14" i="1"/>
  <c r="AF14" i="1" s="1"/>
  <c r="AD14" i="1"/>
  <c r="AB14" i="1"/>
  <c r="AA14" i="1"/>
  <c r="Z14" i="1" s="1"/>
  <c r="X14" i="1"/>
  <c r="V14" i="1"/>
  <c r="T14" i="1"/>
  <c r="R14" i="1"/>
  <c r="P14" i="1"/>
  <c r="M14" i="1"/>
  <c r="K14" i="1"/>
  <c r="J14" i="1" s="1"/>
  <c r="BF13" i="1"/>
  <c r="BE13" i="1" s="1"/>
  <c r="BD13" i="1" s="1"/>
  <c r="BB13" i="1"/>
  <c r="BA13" i="1"/>
  <c r="AW13" i="1"/>
  <c r="AF13" i="1"/>
  <c r="AD13" i="1"/>
  <c r="AB13" i="1"/>
  <c r="AA13" i="1"/>
  <c r="Z13" i="1" s="1"/>
  <c r="X13" i="1"/>
  <c r="V13" i="1"/>
  <c r="R13" i="1"/>
  <c r="P13" i="1"/>
  <c r="M13" i="1"/>
  <c r="K13" i="1"/>
  <c r="AX12" i="1"/>
  <c r="AV12" i="1"/>
  <c r="AE12" i="1"/>
  <c r="AC12" i="1"/>
  <c r="Y12" i="1"/>
  <c r="W12" i="1"/>
  <c r="S12" i="1"/>
  <c r="Q12" i="1"/>
  <c r="BF11" i="1"/>
  <c r="BE11" i="1" s="1"/>
  <c r="BD11" i="1" s="1"/>
  <c r="BC11" i="1" s="1"/>
  <c r="BB11" i="1"/>
  <c r="BA11" i="1"/>
  <c r="AW11" i="1"/>
  <c r="AF11" i="1"/>
  <c r="AD11" i="1"/>
  <c r="AB11" i="1"/>
  <c r="AA11" i="1"/>
  <c r="O11" i="1" s="1"/>
  <c r="N11" i="1" s="1"/>
  <c r="Z11" i="1"/>
  <c r="X11" i="1"/>
  <c r="V11" i="1"/>
  <c r="R11" i="1"/>
  <c r="P11" i="1"/>
  <c r="M11" i="1"/>
  <c r="L11" i="1" s="1"/>
  <c r="K11" i="1"/>
  <c r="AZ11" i="1" s="1"/>
  <c r="AY11" i="1" s="1"/>
  <c r="BF10" i="1"/>
  <c r="BB10" i="1"/>
  <c r="BA10" i="1"/>
  <c r="AW10" i="1"/>
  <c r="AF10" i="1"/>
  <c r="AD10" i="1"/>
  <c r="AB10" i="1"/>
  <c r="AA10" i="1"/>
  <c r="O10" i="1" s="1"/>
  <c r="N10" i="1" s="1"/>
  <c r="X10" i="1"/>
  <c r="V10" i="1"/>
  <c r="R10" i="1"/>
  <c r="P10" i="1"/>
  <c r="M10" i="1"/>
  <c r="L10" i="1" s="1"/>
  <c r="K10" i="1"/>
  <c r="BF9" i="1"/>
  <c r="BE9" i="1" s="1"/>
  <c r="BD9" i="1" s="1"/>
  <c r="BB9" i="1"/>
  <c r="BA9" i="1"/>
  <c r="AW9" i="1"/>
  <c r="AG9" i="1"/>
  <c r="AF9" i="1" s="1"/>
  <c r="AD9" i="1"/>
  <c r="AB9" i="1"/>
  <c r="AA9" i="1"/>
  <c r="Z9" i="1" s="1"/>
  <c r="X9" i="1"/>
  <c r="V9" i="1"/>
  <c r="T9" i="1"/>
  <c r="T8" i="1" s="1"/>
  <c r="R9" i="1"/>
  <c r="P9" i="1"/>
  <c r="M9" i="1"/>
  <c r="K9" i="1"/>
  <c r="J9" i="1" s="1"/>
  <c r="AX8" i="1"/>
  <c r="AV8" i="1"/>
  <c r="AE8" i="1"/>
  <c r="AC8" i="1"/>
  <c r="Y8" i="1"/>
  <c r="W8" i="1"/>
  <c r="S8" i="1"/>
  <c r="Q8" i="1"/>
  <c r="AT3" i="1"/>
  <c r="AG24" i="1" l="1"/>
  <c r="P24" i="1"/>
  <c r="O25" i="1"/>
  <c r="N25" i="1" s="1"/>
  <c r="BF31" i="1"/>
  <c r="V8" i="1"/>
  <c r="AB16" i="1"/>
  <c r="V24" i="1"/>
  <c r="AG27" i="1"/>
  <c r="O14" i="1"/>
  <c r="N14" i="1" s="1"/>
  <c r="BA24" i="1"/>
  <c r="BB12" i="1"/>
  <c r="O36" i="1"/>
  <c r="O35" i="1" s="1"/>
  <c r="AJ7" i="1"/>
  <c r="AR7" i="1"/>
  <c r="AM7" i="1"/>
  <c r="AU7" i="1"/>
  <c r="AI7" i="1"/>
  <c r="AQ7" i="1"/>
  <c r="AN7" i="1"/>
  <c r="AL7" i="1"/>
  <c r="AK7" i="1"/>
  <c r="AO7" i="1"/>
  <c r="AS7" i="1"/>
  <c r="AH7" i="1"/>
  <c r="AP7" i="1"/>
  <c r="AT7" i="1"/>
  <c r="AZ13" i="1"/>
  <c r="AY13" i="1" s="1"/>
  <c r="BA8" i="1"/>
  <c r="T36" i="1"/>
  <c r="T35" i="1" s="1"/>
  <c r="Z36" i="1"/>
  <c r="Z35" i="1" s="1"/>
  <c r="AF36" i="1"/>
  <c r="AF35" i="1" s="1"/>
  <c r="AZ20" i="1"/>
  <c r="AY20" i="1" s="1"/>
  <c r="L24" i="1"/>
  <c r="AZ28" i="1"/>
  <c r="AY28" i="1" s="1"/>
  <c r="AY27" i="1" s="1"/>
  <c r="M29" i="1"/>
  <c r="AG31" i="1"/>
  <c r="AZ34" i="1"/>
  <c r="BB8" i="1"/>
  <c r="O32" i="1"/>
  <c r="P12" i="1"/>
  <c r="R12" i="1"/>
  <c r="AB12" i="1"/>
  <c r="AZ30" i="1"/>
  <c r="AZ29" i="1" s="1"/>
  <c r="AZ21" i="1"/>
  <c r="AY21" i="1" s="1"/>
  <c r="AW12" i="1"/>
  <c r="AA16" i="1"/>
  <c r="AB24" i="1"/>
  <c r="BE34" i="1"/>
  <c r="BD34" i="1" s="1"/>
  <c r="R8" i="1"/>
  <c r="Z10" i="1"/>
  <c r="Z8" i="1" s="1"/>
  <c r="P16" i="1"/>
  <c r="X16" i="1"/>
  <c r="AG16" i="1"/>
  <c r="O18" i="1"/>
  <c r="N18" i="1" s="1"/>
  <c r="X19" i="1"/>
  <c r="O21" i="1"/>
  <c r="N21" i="1" s="1"/>
  <c r="O22" i="1"/>
  <c r="N22" i="1" s="1"/>
  <c r="K24" i="1"/>
  <c r="AA24" i="1"/>
  <c r="AA29" i="1"/>
  <c r="J32" i="1"/>
  <c r="J31" i="1" s="1"/>
  <c r="AZ32" i="1"/>
  <c r="AY32" i="1" s="1"/>
  <c r="AY31" i="1" s="1"/>
  <c r="K33" i="1"/>
  <c r="J34" i="1"/>
  <c r="J33" i="1" s="1"/>
  <c r="AZ36" i="1"/>
  <c r="AZ35" i="1" s="1"/>
  <c r="AB8" i="1"/>
  <c r="AZ15" i="1"/>
  <c r="AY15" i="1" s="1"/>
  <c r="M33" i="1"/>
  <c r="AD8" i="1"/>
  <c r="T12" i="1"/>
  <c r="BA12" i="1"/>
  <c r="O26" i="1"/>
  <c r="N26" i="1" s="1"/>
  <c r="AA31" i="1"/>
  <c r="AY34" i="1"/>
  <c r="AY33" i="1" s="1"/>
  <c r="AZ33" i="1"/>
  <c r="T19" i="1"/>
  <c r="AZ17" i="1"/>
  <c r="AY17" i="1" s="1"/>
  <c r="BE19" i="1"/>
  <c r="AZ25" i="1"/>
  <c r="AY25" i="1" s="1"/>
  <c r="K16" i="1"/>
  <c r="S7" i="1"/>
  <c r="J17" i="1"/>
  <c r="AW19" i="1"/>
  <c r="O23" i="1"/>
  <c r="N23" i="1" s="1"/>
  <c r="J25" i="1"/>
  <c r="J24" i="1" s="1"/>
  <c r="L28" i="1"/>
  <c r="L27" i="1" s="1"/>
  <c r="L36" i="1"/>
  <c r="L35" i="1" s="1"/>
  <c r="AG8" i="1"/>
  <c r="O9" i="1"/>
  <c r="N9" i="1" s="1"/>
  <c r="N8" i="1" s="1"/>
  <c r="BF8" i="1"/>
  <c r="Q7" i="1"/>
  <c r="AG12" i="1"/>
  <c r="BF12" i="1"/>
  <c r="O15" i="1"/>
  <c r="N15" i="1" s="1"/>
  <c r="V12" i="1"/>
  <c r="AD12" i="1"/>
  <c r="BB16" i="1"/>
  <c r="R16" i="1"/>
  <c r="AD16" i="1"/>
  <c r="M19" i="1"/>
  <c r="AZ23" i="1"/>
  <c r="AY23" i="1" s="1"/>
  <c r="BB24" i="1"/>
  <c r="R24" i="1"/>
  <c r="AD24" i="1"/>
  <c r="M31" i="1"/>
  <c r="O34" i="1"/>
  <c r="AZ18" i="1"/>
  <c r="AY18" i="1" s="1"/>
  <c r="AY16" i="1" s="1"/>
  <c r="J18" i="1"/>
  <c r="BB19" i="1"/>
  <c r="O30" i="1"/>
  <c r="AW8" i="1"/>
  <c r="O17" i="1"/>
  <c r="R19" i="1"/>
  <c r="AD19" i="1"/>
  <c r="BA19" i="1"/>
  <c r="L19" i="1"/>
  <c r="AB19" i="1"/>
  <c r="T25" i="1"/>
  <c r="T24" i="1" s="1"/>
  <c r="Z25" i="1"/>
  <c r="Z24" i="1" s="1"/>
  <c r="AF25" i="1"/>
  <c r="AF24" i="1" s="1"/>
  <c r="K29" i="1"/>
  <c r="AE7" i="1"/>
  <c r="AA33" i="1"/>
  <c r="AG33" i="1"/>
  <c r="L9" i="1"/>
  <c r="L8" i="1" s="1"/>
  <c r="M8" i="1"/>
  <c r="BD12" i="1"/>
  <c r="BC13" i="1"/>
  <c r="BC12" i="1" s="1"/>
  <c r="AZ10" i="1"/>
  <c r="AY10" i="1" s="1"/>
  <c r="J10" i="1"/>
  <c r="L13" i="1"/>
  <c r="L12" i="1" s="1"/>
  <c r="M12" i="1"/>
  <c r="AF20" i="1"/>
  <c r="AF19" i="1" s="1"/>
  <c r="AG19" i="1"/>
  <c r="BE33" i="1"/>
  <c r="BD28" i="1"/>
  <c r="AX7" i="1"/>
  <c r="AC7" i="1"/>
  <c r="P19" i="1"/>
  <c r="BD32" i="1"/>
  <c r="AZ9" i="1"/>
  <c r="BC9" i="1"/>
  <c r="J20" i="1"/>
  <c r="K19" i="1"/>
  <c r="Z20" i="1"/>
  <c r="Z19" i="1" s="1"/>
  <c r="AA19" i="1"/>
  <c r="O20" i="1"/>
  <c r="J28" i="1"/>
  <c r="J27" i="1" s="1"/>
  <c r="K27" i="1"/>
  <c r="Z28" i="1"/>
  <c r="Z27" i="1" s="1"/>
  <c r="AA27" i="1"/>
  <c r="O28" i="1"/>
  <c r="BE10" i="1"/>
  <c r="T17" i="1"/>
  <c r="T16" i="1" s="1"/>
  <c r="Z17" i="1"/>
  <c r="Z16" i="1" s="1"/>
  <c r="AF17" i="1"/>
  <c r="AF16" i="1" s="1"/>
  <c r="BD20" i="1"/>
  <c r="AZ26" i="1"/>
  <c r="BE12" i="1"/>
  <c r="Z12" i="1"/>
  <c r="AF12" i="1"/>
  <c r="W7" i="1"/>
  <c r="BA16" i="1"/>
  <c r="AA12" i="1"/>
  <c r="O13" i="1"/>
  <c r="AZ14" i="1"/>
  <c r="AY14" i="1" s="1"/>
  <c r="AZ22" i="1"/>
  <c r="BE30" i="1"/>
  <c r="BF29" i="1"/>
  <c r="P8" i="1"/>
  <c r="X8" i="1"/>
  <c r="AF8" i="1"/>
  <c r="Y7" i="1"/>
  <c r="AW16" i="1"/>
  <c r="J21" i="1"/>
  <c r="AW24" i="1"/>
  <c r="J30" i="1"/>
  <c r="J29" i="1" s="1"/>
  <c r="T30" i="1"/>
  <c r="T29" i="1" s="1"/>
  <c r="AF30" i="1"/>
  <c r="AF29" i="1" s="1"/>
  <c r="BE17" i="1"/>
  <c r="BF16" i="1"/>
  <c r="BE25" i="1"/>
  <c r="BF24" i="1"/>
  <c r="AV7" i="1"/>
  <c r="X12" i="1"/>
  <c r="V19" i="1"/>
  <c r="BE36" i="1"/>
  <c r="BF35" i="1"/>
  <c r="K8" i="1"/>
  <c r="AA8" i="1"/>
  <c r="J11" i="1"/>
  <c r="K12" i="1"/>
  <c r="J13" i="1"/>
  <c r="J12" i="1" s="1"/>
  <c r="M16" i="1"/>
  <c r="BF19" i="1"/>
  <c r="M24" i="1"/>
  <c r="BF27" i="1"/>
  <c r="P7" i="1" l="1"/>
  <c r="N24" i="1"/>
  <c r="N36" i="1"/>
  <c r="N35" i="1" s="1"/>
  <c r="J16" i="1"/>
  <c r="AY36" i="1"/>
  <c r="AY35" i="1" s="1"/>
  <c r="N32" i="1"/>
  <c r="N31" i="1" s="1"/>
  <c r="O31" i="1"/>
  <c r="AY30" i="1"/>
  <c r="AY29" i="1" s="1"/>
  <c r="AZ16" i="1"/>
  <c r="AZ27" i="1"/>
  <c r="AY12" i="1"/>
  <c r="BA7" i="1"/>
  <c r="K7" i="1"/>
  <c r="AZ31" i="1"/>
  <c r="AB7" i="1"/>
  <c r="O16" i="1"/>
  <c r="O24" i="1"/>
  <c r="BB7" i="1"/>
  <c r="AG7" i="1"/>
  <c r="O8" i="1"/>
  <c r="AD7" i="1"/>
  <c r="R7" i="1"/>
  <c r="J19" i="1"/>
  <c r="X7" i="1"/>
  <c r="N17" i="1"/>
  <c r="N16" i="1" s="1"/>
  <c r="N30" i="1"/>
  <c r="N29" i="1" s="1"/>
  <c r="O29" i="1"/>
  <c r="N34" i="1"/>
  <c r="N33" i="1" s="1"/>
  <c r="O33" i="1"/>
  <c r="L7" i="1"/>
  <c r="T7" i="1"/>
  <c r="N20" i="1"/>
  <c r="N19" i="1" s="1"/>
  <c r="O19" i="1"/>
  <c r="BD17" i="1"/>
  <c r="BE16" i="1"/>
  <c r="N28" i="1"/>
  <c r="N27" i="1" s="1"/>
  <c r="O27" i="1"/>
  <c r="AY26" i="1"/>
  <c r="AY24" i="1" s="1"/>
  <c r="AZ24" i="1"/>
  <c r="BC28" i="1"/>
  <c r="BC27" i="1" s="1"/>
  <c r="BD27" i="1"/>
  <c r="M7" i="1"/>
  <c r="BF7" i="1"/>
  <c r="AA7" i="1"/>
  <c r="AF7" i="1"/>
  <c r="BC20" i="1"/>
  <c r="BC19" i="1" s="1"/>
  <c r="BD19" i="1"/>
  <c r="BC32" i="1"/>
  <c r="BC31" i="1" s="1"/>
  <c r="BD31" i="1"/>
  <c r="BC34" i="1"/>
  <c r="BC33" i="1" s="1"/>
  <c r="BD33" i="1"/>
  <c r="BE35" i="1"/>
  <c r="BD36" i="1"/>
  <c r="BD25" i="1"/>
  <c r="BE24" i="1"/>
  <c r="AY22" i="1"/>
  <c r="AY19" i="1" s="1"/>
  <c r="AZ19" i="1"/>
  <c r="BD10" i="1"/>
  <c r="BE8" i="1"/>
  <c r="BE29" i="1"/>
  <c r="BD30" i="1"/>
  <c r="N13" i="1"/>
  <c r="N12" i="1" s="1"/>
  <c r="O12" i="1"/>
  <c r="AY9" i="1"/>
  <c r="AY8" i="1" s="1"/>
  <c r="AZ8" i="1"/>
  <c r="Z7" i="1"/>
  <c r="AW7" i="1"/>
  <c r="AZ12" i="1"/>
  <c r="J8" i="1"/>
  <c r="V7" i="1"/>
  <c r="O7" i="1" l="1"/>
  <c r="J7" i="1"/>
  <c r="BE7" i="1"/>
  <c r="AZ7" i="1"/>
  <c r="AY7" i="1"/>
  <c r="N7" i="1"/>
  <c r="BD35" i="1"/>
  <c r="BC36" i="1"/>
  <c r="BC35" i="1" s="1"/>
  <c r="BC17" i="1"/>
  <c r="BC16" i="1" s="1"/>
  <c r="BD16" i="1"/>
  <c r="BD29" i="1"/>
  <c r="BC30" i="1"/>
  <c r="BC29" i="1" s="1"/>
  <c r="BC10" i="1"/>
  <c r="BC8" i="1" s="1"/>
  <c r="BD8" i="1"/>
  <c r="BC25" i="1"/>
  <c r="BC24" i="1" s="1"/>
  <c r="BD24" i="1"/>
  <c r="BC7" i="1" l="1"/>
  <c r="BD7" i="1"/>
</calcChain>
</file>

<file path=xl/sharedStrings.xml><?xml version="1.0" encoding="utf-8"?>
<sst xmlns="http://schemas.openxmlformats.org/spreadsheetml/2006/main" count="159" uniqueCount="87">
  <si>
    <t>млн. сўм</t>
  </si>
  <si>
    <t>Банк 
филиали номи</t>
  </si>
  <si>
    <t>Ҳудуд
номи</t>
  </si>
  <si>
    <t>МФО</t>
  </si>
  <si>
    <t>ХУЖМШлар 
номи</t>
  </si>
  <si>
    <t>ИНН</t>
  </si>
  <si>
    <t>(Ажр. Базадан V-W)   Ажратилган кредит
26052019</t>
  </si>
  <si>
    <t>M-N   Ажратилган
кредит</t>
  </si>
  <si>
    <t>ХУЖМШларга кредит ажратиш бўйича 2019 йил дастур режаси</t>
  </si>
  <si>
    <t>2015 - 2018 йиллар давомида ажратилган 
кредитлар бўйича</t>
  </si>
  <si>
    <r>
      <t>ПҚ-4071 ва ВМ-396-сонли қарорларга
асосан "</t>
    </r>
    <r>
      <rPr>
        <b/>
        <sz val="16"/>
        <color rgb="FF000000"/>
        <rFont val="Times New Roman"/>
        <family val="1"/>
        <charset val="204"/>
      </rPr>
      <t>Кафиллик</t>
    </r>
    <r>
      <rPr>
        <sz val="16"/>
        <color rgb="FF000000"/>
        <rFont val="Times New Roman"/>
        <family val="1"/>
        <charset val="204"/>
      </rPr>
      <t>" бериш бўйича</t>
    </r>
  </si>
  <si>
    <t>Амалдаги таърифлар доирасида ажратилиши мумкин бўлган 
кредит суммаси</t>
  </si>
  <si>
    <r>
      <t xml:space="preserve">Амалдаги таъриф </t>
    </r>
    <r>
      <rPr>
        <b/>
        <sz val="16"/>
        <color rgb="FF000000"/>
        <rFont val="Times New Roman"/>
        <family val="1"/>
        <charset val="204"/>
      </rPr>
      <t>"250" сўмга</t>
    </r>
    <r>
      <rPr>
        <sz val="16"/>
        <color rgb="FF000000"/>
        <rFont val="Times New Roman"/>
        <family val="1"/>
        <charset val="204"/>
      </rPr>
      <t xml:space="preserve">
кўтарилганда ажратилиши
мумкин бўлган кредит суммаси</t>
    </r>
  </si>
  <si>
    <t>сони</t>
  </si>
  <si>
    <t>суммаси</t>
  </si>
  <si>
    <t>Уй-жой коммунал
бошқарма томонидан белг-н режа</t>
  </si>
  <si>
    <t>Банклар томонидан 
белгиланган 
режа</t>
  </si>
  <si>
    <t>Ажратилган кредит</t>
  </si>
  <si>
    <t>ПҚ 2922-сонли қарор бўйича</t>
  </si>
  <si>
    <t>ПҚ-4201-сонли (Обод қишлоқ) қарор бўйича</t>
  </si>
  <si>
    <t>ПҚ-3812-сонли (Обод  маҳалла) қарор  бўйича</t>
  </si>
  <si>
    <t>Жами кредит
қарздорлиги қолдиғи</t>
  </si>
  <si>
    <t>Шундан,
муаммоли кредитлар
қолдиғи</t>
  </si>
  <si>
    <t>Муддати ўтган
қарздорлик миқдори</t>
  </si>
  <si>
    <t>Шу жумладан,</t>
  </si>
  <si>
    <t>Жорий
тўловлар учун</t>
  </si>
  <si>
    <t>ҳолатига тўланиши лозим
бўлган қарздорлик</t>
  </si>
  <si>
    <t>Берилди</t>
  </si>
  <si>
    <t>Берилмади</t>
  </si>
  <si>
    <t>Ўрганишда</t>
  </si>
  <si>
    <t>Тақдим этилиши 
лозим бўлган
кафиллик 
миқдори</t>
  </si>
  <si>
    <t>Уй-жой коммунал
бошқарма томонидан белг-н 
режа (ПҚ 2922)</t>
  </si>
  <si>
    <t>Банклар томонидан 
белгиланган 
режа (ПҚ 2922)</t>
  </si>
  <si>
    <t>Ажратилган 
кредит</t>
  </si>
  <si>
    <t>Уй-жой коммунал
бошқарма томонидан белг-н режа  (ПҚ 4201)</t>
  </si>
  <si>
    <t>Банклар томонидан 
белгиланган 
режа (ПҚ 4201)</t>
  </si>
  <si>
    <t>Уй-жой коммунал
бошқарма томонидан белг-н режа (ПҚ 3812)</t>
  </si>
  <si>
    <t>Банклар томонидан 
белгиланган 
режа (ПҚ 3812)</t>
  </si>
  <si>
    <t>Фоиз 
тўловлари</t>
  </si>
  <si>
    <t>Асосий қарз
тўловлари</t>
  </si>
  <si>
    <t>суммаи</t>
  </si>
  <si>
    <t>Янгийўл шаҳри</t>
  </si>
  <si>
    <t>Ўрта Чирчиқ тумани</t>
  </si>
  <si>
    <t>Оҳангарон шаҳри</t>
  </si>
  <si>
    <t>Юқори Чирчиқ тумани</t>
  </si>
  <si>
    <t>Янгийўл тумани</t>
  </si>
  <si>
    <t>Обод ХУЖМШ</t>
  </si>
  <si>
    <t>Чиноз тумани</t>
  </si>
  <si>
    <t>АТБ Агробанк бўйича:</t>
  </si>
  <si>
    <t>АТБ Агробанк Нурафшон  филиали</t>
  </si>
  <si>
    <t>АТБ Агробанк</t>
  </si>
  <si>
    <t>Нурафшон шаҳри</t>
  </si>
  <si>
    <t>Равнақ Қуёш ХУЖМШ</t>
  </si>
  <si>
    <t>Янгихаёт ХУЖМШ</t>
  </si>
  <si>
    <t>Чиғириқ фаровонлик ХУЖМШ</t>
  </si>
  <si>
    <t>АТБ Агробанк Оҳангарон филиали</t>
  </si>
  <si>
    <t>Уй-жой сервис  ХУЖМШ</t>
  </si>
  <si>
    <t>Мунчоқтепа сервис  ХУЖМШ</t>
  </si>
  <si>
    <t>Авесто сервис  ХУЖМШ</t>
  </si>
  <si>
    <t>АТБ Агробанк Янгийўл филиали</t>
  </si>
  <si>
    <t>Умид Камалов Режаб ХУЖМШ</t>
  </si>
  <si>
    <t>Умид Захарченко Валентина ХУЖМШ</t>
  </si>
  <si>
    <t>Коммунал идеал сервис ХУЖМШ</t>
  </si>
  <si>
    <t>Ҳамкор ХУЖМШ</t>
  </si>
  <si>
    <t>Темирйўлчи ХУЖМШ</t>
  </si>
  <si>
    <t>АТБ Агробанк Бўка филиали</t>
  </si>
  <si>
    <t>Бўка тумани</t>
  </si>
  <si>
    <t>Маданият қурилиш ХУЖМШ</t>
  </si>
  <si>
    <t>Янги Хаёт Бинокор 48 ХУЖМШ</t>
  </si>
  <si>
    <t>АТБ Агробанк Оққўрғон филиали</t>
  </si>
  <si>
    <t>Оққўрғон тумани</t>
  </si>
  <si>
    <t>Сардор  ХУЖМШ</t>
  </si>
  <si>
    <t>АТБ Агробанк Чиноз филиали</t>
  </si>
  <si>
    <t>Чиноз ширкат-1 ХУЖМШ</t>
  </si>
  <si>
    <t>АТБ Агробанк Юқори Чирчиқ филиали</t>
  </si>
  <si>
    <t>Бунёдкор Таъмир Қурилиш ХУЖМШ</t>
  </si>
  <si>
    <t>АТБ Агробанк Ўрта Чирчиқ тумани филиали</t>
  </si>
  <si>
    <t>Туркистон янги олам ХУЖМШ</t>
  </si>
  <si>
    <t>306274629</t>
  </si>
  <si>
    <t>АТБ Агробанк Паркент филиали</t>
  </si>
  <si>
    <t>Паркент тумани</t>
  </si>
  <si>
    <t>Паркент Наврўз ХУЖМШ</t>
  </si>
  <si>
    <t>304927321</t>
  </si>
  <si>
    <t>Ф.Б.Насриев</t>
  </si>
  <si>
    <t xml:space="preserve">"Агробанк" АТБ Тошкент вилояти бошқармаси
бошлиғи </t>
  </si>
  <si>
    <t>млн. сўмда</t>
  </si>
  <si>
    <r>
      <rPr>
        <b/>
        <u/>
        <sz val="22"/>
        <rFont val="Times New Roman"/>
        <family val="1"/>
        <charset val="204"/>
      </rPr>
      <t>АТБ Агробанк Тошкент вилояти филиаллари томонидан</t>
    </r>
    <r>
      <rPr>
        <b/>
        <sz val="18"/>
        <rFont val="Times New Roman"/>
        <family val="1"/>
        <charset val="204"/>
      </rPr>
      <t xml:space="preserve"> ПҚ -2922, "Обод қишлоқ" ва "Обод маҳалла" дастурлари доирасида кўп қаватли уй-жойларни 2019-2020 йиллар куз-қиш мавсумига тайёрлаш юзасидан ишлаб чиқилган "Манзилли дастур" ва ажратилган кредитлар бўйича
МАЪЛУМОТ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</si>
</sst>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_ ;[Red]\-#,##0\ 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u/>
      <sz val="20"/>
      <name val="Times New Roman"/>
      <family val="1"/>
      <charset val="204"/>
    </font>
    <font>
      <b/>
      <u/>
      <sz val="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2" fillId="0" borderId="0">
      <protection locked="0"/>
    </xf>
    <xf numFmtId="0" fontId="2" fillId="0" borderId="0"/>
    <xf numFmtId="0" fontId="1" fillId="0" borderId="0"/>
    <xf numFmtId="0" fontId="14" fillId="0" borderId="0"/>
    <xf numFmtId="0" fontId="14" fillId="0" borderId="0"/>
    <xf numFmtId="0" fontId="2" fillId="0" borderId="0"/>
  </cellStyleXfs>
  <cellXfs count="158">
    <xf numFmtId="0" fontId="0" fillId="0" borderId="0" xfId="0"/>
    <xf numFmtId="3" fontId="4" fillId="0" borderId="0" xfId="0" applyNumberFormat="1" applyFont="1" applyFill="1" applyBorder="1" applyAlignment="1">
      <alignment horizontal="centerContinuous" vertical="center" wrapText="1"/>
    </xf>
    <xf numFmtId="3" fontId="5" fillId="2" borderId="0" xfId="1" applyNumberFormat="1" applyFont="1" applyFill="1" applyBorder="1" applyAlignment="1" applyProtection="1">
      <alignment horizontal="centerContinuous" vertical="center" wrapText="1"/>
    </xf>
    <xf numFmtId="49" fontId="6" fillId="0" borderId="0" xfId="1" applyNumberFormat="1" applyFont="1" applyFill="1" applyBorder="1" applyAlignment="1" applyProtection="1">
      <alignment horizontal="centerContinuous" vertical="center" wrapText="1"/>
    </xf>
    <xf numFmtId="3" fontId="6" fillId="0" borderId="0" xfId="1" applyNumberFormat="1" applyFont="1" applyFill="1" applyBorder="1" applyAlignment="1" applyProtection="1">
      <alignment horizontal="centerContinuous" vertical="center" wrapText="1"/>
    </xf>
    <xf numFmtId="3" fontId="6" fillId="0" borderId="0" xfId="1" applyNumberFormat="1" applyFont="1" applyFill="1" applyBorder="1" applyAlignment="1" applyProtection="1">
      <alignment horizontal="center" vertical="center" wrapText="1"/>
    </xf>
    <xf numFmtId="3" fontId="5" fillId="0" borderId="0" xfId="1" applyNumberFormat="1" applyFont="1" applyFill="1" applyBorder="1" applyAlignment="1" applyProtection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centerContinuous" vertical="center" wrapText="1"/>
    </xf>
    <xf numFmtId="3" fontId="5" fillId="0" borderId="0" xfId="1" applyNumberFormat="1" applyFont="1" applyFill="1" applyBorder="1" applyAlignment="1" applyProtection="1">
      <alignment horizontal="centerContinuous" vertical="center" wrapText="1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Continuous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9" fillId="0" borderId="2" xfId="1" applyNumberFormat="1" applyFont="1" applyFill="1" applyBorder="1" applyAlignment="1" applyProtection="1">
      <alignment horizontal="centerContinuous" vertical="center" wrapText="1"/>
    </xf>
    <xf numFmtId="49" fontId="9" fillId="0" borderId="4" xfId="1" applyNumberFormat="1" applyFont="1" applyFill="1" applyBorder="1" applyAlignment="1" applyProtection="1">
      <alignment horizontal="centerContinuous" vertical="center" wrapText="1"/>
    </xf>
    <xf numFmtId="164" fontId="3" fillId="0" borderId="5" xfId="2" applyNumberFormat="1" applyFont="1" applyFill="1" applyBorder="1" applyAlignment="1">
      <alignment horizontal="centerContinuous" vertical="center" wrapText="1"/>
    </xf>
    <xf numFmtId="164" fontId="3" fillId="0" borderId="2" xfId="2" applyNumberFormat="1" applyFont="1" applyFill="1" applyBorder="1" applyAlignment="1">
      <alignment horizontal="centerContinuous" vertical="center" wrapText="1"/>
    </xf>
    <xf numFmtId="3" fontId="3" fillId="0" borderId="2" xfId="1" applyNumberFormat="1" applyFont="1" applyFill="1" applyBorder="1" applyAlignment="1" applyProtection="1">
      <alignment horizontal="centerContinuous" vertical="center" wrapText="1"/>
    </xf>
    <xf numFmtId="14" fontId="3" fillId="0" borderId="2" xfId="2" applyNumberFormat="1" applyFont="1" applyFill="1" applyBorder="1" applyAlignment="1">
      <alignment horizontal="centerContinuous" vertical="center" wrapText="1"/>
    </xf>
    <xf numFmtId="164" fontId="3" fillId="0" borderId="6" xfId="2" applyNumberFormat="1" applyFont="1" applyFill="1" applyBorder="1" applyAlignment="1">
      <alignment horizontal="centerContinuous" vertical="center" wrapText="1"/>
    </xf>
    <xf numFmtId="0" fontId="7" fillId="0" borderId="1" xfId="0" applyFont="1" applyFill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Continuous" vertical="center" wrapText="1"/>
    </xf>
    <xf numFmtId="0" fontId="7" fillId="0" borderId="6" xfId="0" applyFont="1" applyFill="1" applyBorder="1" applyAlignment="1">
      <alignment horizontal="centerContinuous" vertical="center" wrapText="1"/>
    </xf>
    <xf numFmtId="3" fontId="3" fillId="0" borderId="1" xfId="1" applyNumberFormat="1" applyFont="1" applyFill="1" applyBorder="1" applyAlignment="1" applyProtection="1">
      <alignment horizontal="center" vertical="center" wrapText="1"/>
    </xf>
    <xf numFmtId="3" fontId="3" fillId="0" borderId="2" xfId="1" applyNumberFormat="1" applyFont="1" applyFill="1" applyBorder="1" applyAlignment="1" applyProtection="1">
      <alignment horizontal="center" vertical="center" wrapText="1"/>
    </xf>
    <xf numFmtId="3" fontId="3" fillId="0" borderId="6" xfId="1" applyNumberFormat="1" applyFont="1" applyFill="1" applyBorder="1" applyAlignment="1" applyProtection="1">
      <alignment horizontal="center" vertical="center" wrapText="1"/>
    </xf>
    <xf numFmtId="164" fontId="3" fillId="0" borderId="12" xfId="2" applyNumberFormat="1" applyFont="1" applyFill="1" applyBorder="1" applyAlignment="1">
      <alignment horizontal="centerContinuous" vertical="center" wrapText="1"/>
    </xf>
    <xf numFmtId="164" fontId="3" fillId="0" borderId="8" xfId="2" applyNumberFormat="1" applyFont="1" applyFill="1" applyBorder="1" applyAlignment="1">
      <alignment horizontal="centerContinuous" vertical="center" wrapText="1"/>
    </xf>
    <xf numFmtId="3" fontId="3" fillId="0" borderId="8" xfId="1" applyNumberFormat="1" applyFont="1" applyFill="1" applyBorder="1" applyAlignment="1" applyProtection="1">
      <alignment horizontal="centerContinuous" vertical="center" wrapText="1"/>
    </xf>
    <xf numFmtId="3" fontId="9" fillId="0" borderId="8" xfId="1" applyNumberFormat="1" applyFont="1" applyFill="1" applyBorder="1" applyAlignment="1" applyProtection="1">
      <alignment horizontal="centerContinuous" vertical="center" wrapText="1"/>
    </xf>
    <xf numFmtId="0" fontId="12" fillId="0" borderId="8" xfId="0" applyFont="1" applyBorder="1" applyAlignment="1">
      <alignment horizontal="centerContinuous" vertical="center" wrapText="1"/>
    </xf>
    <xf numFmtId="0" fontId="12" fillId="0" borderId="13" xfId="0" applyFont="1" applyBorder="1" applyAlignment="1">
      <alignment horizontal="centerContinuous" vertical="center" wrapText="1"/>
    </xf>
    <xf numFmtId="3" fontId="9" fillId="0" borderId="7" xfId="1" applyNumberFormat="1" applyFont="1" applyFill="1" applyBorder="1" applyAlignment="1" applyProtection="1">
      <alignment horizontal="center" vertical="center" wrapText="1"/>
    </xf>
    <xf numFmtId="3" fontId="9" fillId="0" borderId="8" xfId="1" applyNumberFormat="1" applyFont="1" applyFill="1" applyBorder="1" applyAlignment="1" applyProtection="1">
      <alignment horizontal="center" vertical="center" wrapText="1"/>
    </xf>
    <xf numFmtId="3" fontId="3" fillId="0" borderId="8" xfId="1" applyNumberFormat="1" applyFont="1" applyFill="1" applyBorder="1" applyAlignment="1" applyProtection="1">
      <alignment horizontal="center" vertical="center" wrapText="1"/>
    </xf>
    <xf numFmtId="3" fontId="3" fillId="0" borderId="13" xfId="1" applyNumberFormat="1" applyFont="1" applyFill="1" applyBorder="1" applyAlignment="1" applyProtection="1">
      <alignment horizontal="center" vertical="center" wrapText="1"/>
    </xf>
    <xf numFmtId="3" fontId="3" fillId="0" borderId="8" xfId="1" applyNumberFormat="1" applyFont="1" applyFill="1" applyBorder="1" applyAlignment="1" applyProtection="1">
      <alignment horizontal="center" vertical="center" wrapText="1"/>
    </xf>
    <xf numFmtId="164" fontId="3" fillId="0" borderId="8" xfId="2" applyNumberFormat="1" applyFont="1" applyFill="1" applyBorder="1" applyAlignment="1">
      <alignment horizontal="center" vertical="center" wrapText="1"/>
    </xf>
    <xf numFmtId="164" fontId="3" fillId="0" borderId="13" xfId="2" applyNumberFormat="1" applyFont="1" applyFill="1" applyBorder="1" applyAlignment="1">
      <alignment horizontal="center" vertical="center" wrapText="1"/>
    </xf>
    <xf numFmtId="165" fontId="13" fillId="4" borderId="8" xfId="1" applyNumberFormat="1" applyFont="1" applyFill="1" applyBorder="1" applyAlignment="1" applyProtection="1">
      <alignment horizontal="center" vertical="center" wrapText="1"/>
    </xf>
    <xf numFmtId="165" fontId="13" fillId="4" borderId="7" xfId="1" applyNumberFormat="1" applyFont="1" applyFill="1" applyBorder="1" applyAlignment="1" applyProtection="1">
      <alignment horizontal="center" vertical="center" wrapText="1"/>
    </xf>
    <xf numFmtId="165" fontId="13" fillId="4" borderId="13" xfId="1" applyNumberFormat="1" applyFont="1" applyFill="1" applyBorder="1" applyAlignment="1" applyProtection="1">
      <alignment horizontal="center" vertical="center" wrapText="1"/>
    </xf>
    <xf numFmtId="164" fontId="13" fillId="4" borderId="13" xfId="1" applyNumberFormat="1" applyFont="1" applyFill="1" applyBorder="1" applyAlignment="1" applyProtection="1">
      <alignment horizontal="center" vertical="center" wrapText="1"/>
    </xf>
    <xf numFmtId="164" fontId="13" fillId="4" borderId="7" xfId="1" applyNumberFormat="1" applyFont="1" applyFill="1" applyBorder="1" applyAlignment="1" applyProtection="1">
      <alignment horizontal="center" vertical="center" wrapText="1"/>
    </xf>
    <xf numFmtId="165" fontId="13" fillId="5" borderId="8" xfId="1" applyNumberFormat="1" applyFont="1" applyFill="1" applyBorder="1" applyAlignment="1" applyProtection="1">
      <alignment horizontal="center" vertical="center" wrapText="1"/>
    </xf>
    <xf numFmtId="164" fontId="13" fillId="5" borderId="13" xfId="1" applyNumberFormat="1" applyFont="1" applyFill="1" applyBorder="1" applyAlignment="1" applyProtection="1">
      <alignment horizontal="center" vertical="center" wrapText="1"/>
    </xf>
    <xf numFmtId="165" fontId="13" fillId="5" borderId="7" xfId="1" applyNumberFormat="1" applyFont="1" applyFill="1" applyBorder="1" applyAlignment="1" applyProtection="1">
      <alignment horizontal="center" vertical="center" wrapText="1"/>
    </xf>
    <xf numFmtId="165" fontId="13" fillId="5" borderId="13" xfId="1" applyNumberFormat="1" applyFont="1" applyFill="1" applyBorder="1" applyAlignment="1" applyProtection="1">
      <alignment horizontal="center" vertical="center" wrapText="1"/>
    </xf>
    <xf numFmtId="164" fontId="13" fillId="5" borderId="7" xfId="1" applyNumberFormat="1" applyFont="1" applyFill="1" applyBorder="1" applyAlignment="1" applyProtection="1">
      <alignment horizontal="center" vertical="center" wrapText="1"/>
    </xf>
    <xf numFmtId="165" fontId="6" fillId="0" borderId="8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Fill="1" applyBorder="1" applyAlignment="1">
      <alignment horizontal="center" vertical="center" wrapText="1"/>
    </xf>
    <xf numFmtId="165" fontId="6" fillId="0" borderId="7" xfId="0" applyNumberFormat="1" applyFont="1" applyFill="1" applyBorder="1" applyAlignment="1">
      <alignment horizontal="center" vertical="center" wrapText="1"/>
    </xf>
    <xf numFmtId="165" fontId="6" fillId="0" borderId="13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164" fontId="3" fillId="0" borderId="12" xfId="2" applyNumberFormat="1" applyFont="1" applyFill="1" applyBorder="1" applyAlignment="1">
      <alignment horizontal="center" vertical="center" wrapText="1"/>
    </xf>
    <xf numFmtId="3" fontId="15" fillId="4" borderId="7" xfId="1" applyNumberFormat="1" applyFont="1" applyFill="1" applyBorder="1" applyAlignment="1" applyProtection="1">
      <alignment horizontal="centerContinuous" vertical="center" wrapText="1"/>
    </xf>
    <xf numFmtId="3" fontId="15" fillId="4" borderId="8" xfId="1" applyNumberFormat="1" applyFont="1" applyFill="1" applyBorder="1" applyAlignment="1" applyProtection="1">
      <alignment horizontal="centerContinuous" vertical="center" wrapText="1"/>
    </xf>
    <xf numFmtId="49" fontId="15" fillId="4" borderId="8" xfId="1" applyNumberFormat="1" applyFont="1" applyFill="1" applyBorder="1" applyAlignment="1" applyProtection="1">
      <alignment horizontal="centerContinuous" vertical="center" wrapText="1"/>
    </xf>
    <xf numFmtId="165" fontId="15" fillId="4" borderId="9" xfId="1" applyNumberFormat="1" applyFont="1" applyFill="1" applyBorder="1" applyAlignment="1" applyProtection="1">
      <alignment horizontal="center" vertical="center" wrapText="1"/>
    </xf>
    <xf numFmtId="3" fontId="15" fillId="4" borderId="9" xfId="1" applyNumberFormat="1" applyFont="1" applyFill="1" applyBorder="1" applyAlignment="1" applyProtection="1">
      <alignment horizontal="center" vertical="center" wrapText="1"/>
    </xf>
    <xf numFmtId="165" fontId="15" fillId="4" borderId="8" xfId="1" applyNumberFormat="1" applyFont="1" applyFill="1" applyBorder="1" applyAlignment="1" applyProtection="1">
      <alignment horizontal="center" vertical="center" wrapText="1"/>
    </xf>
    <xf numFmtId="165" fontId="15" fillId="4" borderId="12" xfId="1" applyNumberFormat="1" applyFont="1" applyFill="1" applyBorder="1" applyAlignment="1" applyProtection="1">
      <alignment horizontal="center" vertical="center" wrapText="1"/>
    </xf>
    <xf numFmtId="3" fontId="15" fillId="5" borderId="7" xfId="1" applyNumberFormat="1" applyFont="1" applyFill="1" applyBorder="1" applyAlignment="1" applyProtection="1">
      <alignment horizontal="centerContinuous" vertical="center" wrapText="1"/>
    </xf>
    <xf numFmtId="3" fontId="15" fillId="5" borderId="8" xfId="1" applyNumberFormat="1" applyFont="1" applyFill="1" applyBorder="1" applyAlignment="1" applyProtection="1">
      <alignment horizontal="centerContinuous" vertical="center" wrapText="1"/>
    </xf>
    <xf numFmtId="49" fontId="15" fillId="5" borderId="8" xfId="1" applyNumberFormat="1" applyFont="1" applyFill="1" applyBorder="1" applyAlignment="1" applyProtection="1">
      <alignment horizontal="centerContinuous" vertical="center" wrapText="1"/>
    </xf>
    <xf numFmtId="164" fontId="15" fillId="5" borderId="8" xfId="1" applyNumberFormat="1" applyFont="1" applyFill="1" applyBorder="1" applyAlignment="1" applyProtection="1">
      <alignment horizontal="centerContinuous" vertical="center" wrapText="1"/>
    </xf>
    <xf numFmtId="49" fontId="15" fillId="5" borderId="9" xfId="1" applyNumberFormat="1" applyFont="1" applyFill="1" applyBorder="1" applyAlignment="1" applyProtection="1">
      <alignment horizontal="center" vertical="center" wrapText="1"/>
    </xf>
    <xf numFmtId="3" fontId="15" fillId="5" borderId="9" xfId="1" applyNumberFormat="1" applyFont="1" applyFill="1" applyBorder="1" applyAlignment="1" applyProtection="1">
      <alignment horizontal="center" vertical="center" wrapText="1"/>
    </xf>
    <xf numFmtId="165" fontId="15" fillId="5" borderId="8" xfId="1" applyNumberFormat="1" applyFont="1" applyFill="1" applyBorder="1" applyAlignment="1" applyProtection="1">
      <alignment horizontal="center" vertical="center" wrapText="1"/>
    </xf>
    <xf numFmtId="165" fontId="15" fillId="5" borderId="12" xfId="1" applyNumberFormat="1" applyFont="1" applyFill="1" applyBorder="1" applyAlignment="1" applyProtection="1">
      <alignment horizontal="center" vertical="center" wrapText="1"/>
    </xf>
    <xf numFmtId="165" fontId="15" fillId="5" borderId="9" xfId="1" applyNumberFormat="1" applyFont="1" applyFill="1" applyBorder="1" applyAlignment="1" applyProtection="1">
      <alignment horizontal="center" vertical="center" wrapText="1"/>
    </xf>
    <xf numFmtId="3" fontId="16" fillId="0" borderId="7" xfId="1" applyNumberFormat="1" applyFont="1" applyFill="1" applyBorder="1" applyAlignment="1" applyProtection="1">
      <alignment horizontal="left" vertical="center" wrapText="1"/>
    </xf>
    <xf numFmtId="3" fontId="16" fillId="0" borderId="8" xfId="1" applyNumberFormat="1" applyFont="1" applyFill="1" applyBorder="1" applyAlignment="1" applyProtection="1">
      <alignment horizontal="left" vertical="center" wrapText="1"/>
    </xf>
    <xf numFmtId="49" fontId="16" fillId="0" borderId="8" xfId="1" applyNumberFormat="1" applyFont="1" applyFill="1" applyBorder="1" applyAlignment="1" applyProtection="1">
      <alignment horizontal="center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NumberFormat="1" applyFont="1" applyBorder="1" applyAlignment="1">
      <alignment horizontal="center" vertical="center" wrapText="1"/>
    </xf>
    <xf numFmtId="3" fontId="16" fillId="0" borderId="9" xfId="3" applyNumberFormat="1" applyFont="1" applyBorder="1" applyAlignment="1">
      <alignment horizontal="center" vertical="center" wrapText="1"/>
    </xf>
    <xf numFmtId="3" fontId="16" fillId="0" borderId="8" xfId="0" applyNumberFormat="1" applyFont="1" applyFill="1" applyBorder="1" applyAlignment="1">
      <alignment horizontal="center" vertical="center" wrapText="1"/>
    </xf>
    <xf numFmtId="165" fontId="16" fillId="0" borderId="8" xfId="0" applyNumberFormat="1" applyFont="1" applyFill="1" applyBorder="1" applyAlignment="1">
      <alignment horizontal="center" vertical="center" wrapText="1"/>
    </xf>
    <xf numFmtId="165" fontId="16" fillId="0" borderId="12" xfId="0" applyNumberFormat="1" applyFont="1" applyFill="1" applyBorder="1" applyAlignment="1">
      <alignment horizontal="center" vertical="center" wrapText="1"/>
    </xf>
    <xf numFmtId="165" fontId="16" fillId="0" borderId="9" xfId="0" applyNumberFormat="1" applyFont="1" applyFill="1" applyBorder="1" applyAlignment="1">
      <alignment horizontal="center" vertical="center" wrapText="1"/>
    </xf>
    <xf numFmtId="164" fontId="16" fillId="0" borderId="8" xfId="0" applyNumberFormat="1" applyFont="1" applyFill="1" applyBorder="1" applyAlignment="1">
      <alignment horizontal="center" vertical="center" wrapText="1"/>
    </xf>
    <xf numFmtId="164" fontId="16" fillId="0" borderId="13" xfId="0" applyNumberFormat="1" applyFont="1" applyFill="1" applyBorder="1" applyAlignment="1">
      <alignment horizontal="center" vertical="center" wrapText="1"/>
    </xf>
    <xf numFmtId="3" fontId="16" fillId="0" borderId="7" xfId="0" applyNumberFormat="1" applyFont="1" applyFill="1" applyBorder="1" applyAlignment="1">
      <alignment horizontal="left" vertical="center" wrapText="1"/>
    </xf>
    <xf numFmtId="3" fontId="16" fillId="0" borderId="8" xfId="0" applyNumberFormat="1" applyFont="1" applyFill="1" applyBorder="1" applyAlignment="1">
      <alignment horizontal="left" vertical="center" wrapText="1"/>
    </xf>
    <xf numFmtId="49" fontId="16" fillId="0" borderId="8" xfId="0" applyNumberFormat="1" applyFont="1" applyFill="1" applyBorder="1" applyAlignment="1">
      <alignment horizontal="center" vertical="center" wrapText="1"/>
    </xf>
    <xf numFmtId="49" fontId="16" fillId="0" borderId="9" xfId="3" applyNumberFormat="1" applyFont="1" applyBorder="1" applyAlignment="1">
      <alignment horizontal="center" vertical="center" wrapText="1"/>
    </xf>
    <xf numFmtId="0" fontId="16" fillId="0" borderId="8" xfId="0" applyFont="1" applyFill="1" applyBorder="1" applyAlignment="1">
      <alignment vertical="center" wrapText="1"/>
    </xf>
    <xf numFmtId="49" fontId="16" fillId="0" borderId="9" xfId="0" applyNumberFormat="1" applyFont="1" applyFill="1" applyBorder="1" applyAlignment="1">
      <alignment horizontal="center" vertical="center" wrapText="1"/>
    </xf>
    <xf numFmtId="3" fontId="16" fillId="0" borderId="9" xfId="0" applyNumberFormat="1" applyFont="1" applyFill="1" applyBorder="1" applyAlignment="1">
      <alignment horizontal="center" vertical="center" wrapText="1"/>
    </xf>
    <xf numFmtId="164" fontId="3" fillId="0" borderId="13" xfId="2" applyNumberFormat="1" applyFont="1" applyFill="1" applyBorder="1" applyAlignment="1">
      <alignment horizontal="centerContinuous" vertical="center" wrapText="1"/>
    </xf>
    <xf numFmtId="165" fontId="15" fillId="4" borderId="13" xfId="1" applyNumberFormat="1" applyFont="1" applyFill="1" applyBorder="1" applyAlignment="1" applyProtection="1">
      <alignment horizontal="center" vertical="center" wrapText="1"/>
    </xf>
    <xf numFmtId="165" fontId="15" fillId="5" borderId="13" xfId="1" applyNumberFormat="1" applyFont="1" applyFill="1" applyBorder="1" applyAlignment="1" applyProtection="1">
      <alignment horizontal="center" vertical="center" wrapText="1"/>
    </xf>
    <xf numFmtId="165" fontId="16" fillId="0" borderId="13" xfId="0" applyNumberFormat="1" applyFont="1" applyFill="1" applyBorder="1" applyAlignment="1">
      <alignment horizontal="center" vertical="center" wrapText="1"/>
    </xf>
    <xf numFmtId="3" fontId="16" fillId="0" borderId="18" xfId="1" applyNumberFormat="1" applyFont="1" applyFill="1" applyBorder="1" applyAlignment="1" applyProtection="1">
      <alignment horizontal="left" vertical="center" wrapText="1"/>
    </xf>
    <xf numFmtId="3" fontId="16" fillId="0" borderId="19" xfId="1" applyNumberFormat="1" applyFont="1" applyFill="1" applyBorder="1" applyAlignment="1" applyProtection="1">
      <alignment horizontal="left" vertical="center" wrapText="1"/>
    </xf>
    <xf numFmtId="49" fontId="16" fillId="0" borderId="19" xfId="1" applyNumberFormat="1" applyFont="1" applyFill="1" applyBorder="1" applyAlignment="1" applyProtection="1">
      <alignment horizontal="center" vertical="center" wrapText="1"/>
    </xf>
    <xf numFmtId="0" fontId="16" fillId="0" borderId="19" xfId="0" applyFont="1" applyFill="1" applyBorder="1" applyAlignment="1">
      <alignment vertical="center" wrapText="1"/>
    </xf>
    <xf numFmtId="49" fontId="16" fillId="0" borderId="20" xfId="0" applyNumberFormat="1" applyFont="1" applyFill="1" applyBorder="1" applyAlignment="1">
      <alignment horizontal="center" vertical="center" wrapText="1"/>
    </xf>
    <xf numFmtId="3" fontId="16" fillId="0" borderId="20" xfId="0" applyNumberFormat="1" applyFont="1" applyFill="1" applyBorder="1" applyAlignment="1">
      <alignment horizontal="center" vertical="center" wrapText="1"/>
    </xf>
    <xf numFmtId="3" fontId="16" fillId="0" borderId="19" xfId="0" applyNumberFormat="1" applyFont="1" applyFill="1" applyBorder="1" applyAlignment="1">
      <alignment horizontal="center" vertical="center" wrapText="1"/>
    </xf>
    <xf numFmtId="165" fontId="16" fillId="0" borderId="19" xfId="0" applyNumberFormat="1" applyFont="1" applyFill="1" applyBorder="1" applyAlignment="1">
      <alignment horizontal="center" vertical="center" wrapText="1"/>
    </xf>
    <xf numFmtId="165" fontId="16" fillId="0" borderId="21" xfId="0" applyNumberFormat="1" applyFont="1" applyFill="1" applyBorder="1" applyAlignment="1">
      <alignment horizontal="center" vertical="center" wrapText="1"/>
    </xf>
    <xf numFmtId="165" fontId="16" fillId="0" borderId="20" xfId="0" applyNumberFormat="1" applyFont="1" applyFill="1" applyBorder="1" applyAlignment="1">
      <alignment horizontal="center" vertical="center" wrapText="1"/>
    </xf>
    <xf numFmtId="165" fontId="16" fillId="0" borderId="22" xfId="0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 applyProtection="1">
      <alignment horizontal="centerContinuous" vertical="center" wrapText="1"/>
    </xf>
    <xf numFmtId="3" fontId="3" fillId="0" borderId="7" xfId="1" applyNumberFormat="1" applyFont="1" applyFill="1" applyBorder="1" applyAlignment="1" applyProtection="1">
      <alignment horizontal="centerContinuous" vertical="center" wrapText="1"/>
    </xf>
    <xf numFmtId="165" fontId="15" fillId="4" borderId="7" xfId="1" applyNumberFormat="1" applyFont="1" applyFill="1" applyBorder="1" applyAlignment="1" applyProtection="1">
      <alignment horizontal="center" vertical="center" wrapText="1"/>
    </xf>
    <xf numFmtId="165" fontId="15" fillId="5" borderId="7" xfId="1" applyNumberFormat="1" applyFont="1" applyFill="1" applyBorder="1" applyAlignment="1" applyProtection="1">
      <alignment horizontal="center" vertical="center" wrapText="1"/>
    </xf>
    <xf numFmtId="3" fontId="16" fillId="0" borderId="7" xfId="0" applyNumberFormat="1" applyFont="1" applyFill="1" applyBorder="1" applyAlignment="1">
      <alignment horizontal="center" vertical="center" wrapText="1"/>
    </xf>
    <xf numFmtId="3" fontId="16" fillId="0" borderId="18" xfId="0" applyNumberFormat="1" applyFont="1" applyFill="1" applyBorder="1" applyAlignment="1">
      <alignment horizontal="center" vertical="center" wrapText="1"/>
    </xf>
    <xf numFmtId="164" fontId="16" fillId="0" borderId="19" xfId="0" applyNumberFormat="1" applyFont="1" applyFill="1" applyBorder="1" applyAlignment="1">
      <alignment horizontal="center" vertical="center" wrapText="1"/>
    </xf>
    <xf numFmtId="164" fontId="16" fillId="0" borderId="22" xfId="0" applyNumberFormat="1" applyFont="1" applyFill="1" applyBorder="1" applyAlignment="1">
      <alignment horizontal="center" vertical="center" wrapText="1"/>
    </xf>
    <xf numFmtId="164" fontId="3" fillId="0" borderId="8" xfId="2" applyNumberFormat="1" applyFont="1" applyFill="1" applyBorder="1" applyAlignment="1">
      <alignment horizontal="center" vertical="center" wrapText="1"/>
    </xf>
    <xf numFmtId="0" fontId="17" fillId="0" borderId="0" xfId="0" applyFont="1"/>
    <xf numFmtId="164" fontId="3" fillId="0" borderId="3" xfId="2" applyNumberFormat="1" applyFont="1" applyFill="1" applyBorder="1" applyAlignment="1">
      <alignment horizontal="centerContinuous" vertical="center" wrapText="1"/>
    </xf>
    <xf numFmtId="164" fontId="11" fillId="0" borderId="8" xfId="2" applyNumberFormat="1" applyFont="1" applyFill="1" applyBorder="1" applyAlignment="1">
      <alignment horizontal="centerContinuous" vertical="center" wrapText="1"/>
    </xf>
    <xf numFmtId="164" fontId="3" fillId="0" borderId="9" xfId="2" applyNumberFormat="1" applyFont="1" applyFill="1" applyBorder="1" applyAlignment="1">
      <alignment horizontal="centerContinuous" vertical="center" wrapText="1"/>
    </xf>
    <xf numFmtId="164" fontId="11" fillId="0" borderId="8" xfId="2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Continuous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3" fontId="19" fillId="0" borderId="0" xfId="1" applyNumberFormat="1" applyFont="1" applyFill="1" applyBorder="1" applyAlignment="1" applyProtection="1">
      <alignment horizontal="centerContinuous" vertical="center" wrapText="1"/>
    </xf>
    <xf numFmtId="164" fontId="11" fillId="3" borderId="8" xfId="2" applyNumberFormat="1" applyFont="1" applyFill="1" applyBorder="1" applyAlignment="1">
      <alignment horizontal="centerContinuous" vertical="center" wrapText="1"/>
    </xf>
    <xf numFmtId="165" fontId="15" fillId="3" borderId="8" xfId="1" applyNumberFormat="1" applyFont="1" applyFill="1" applyBorder="1" applyAlignment="1" applyProtection="1">
      <alignment horizontal="center" vertical="center" wrapText="1"/>
    </xf>
    <xf numFmtId="165" fontId="16" fillId="3" borderId="8" xfId="0" applyNumberFormat="1" applyFont="1" applyFill="1" applyBorder="1" applyAlignment="1">
      <alignment horizontal="center" vertical="center" wrapText="1"/>
    </xf>
    <xf numFmtId="165" fontId="16" fillId="3" borderId="19" xfId="0" applyNumberFormat="1" applyFont="1" applyFill="1" applyBorder="1" applyAlignment="1">
      <alignment horizontal="center" vertical="center" wrapText="1"/>
    </xf>
    <xf numFmtId="3" fontId="9" fillId="0" borderId="8" xfId="1" applyNumberFormat="1" applyFont="1" applyFill="1" applyBorder="1" applyAlignment="1" applyProtection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4" fontId="3" fillId="0" borderId="8" xfId="2" applyNumberFormat="1" applyFont="1" applyFill="1" applyBorder="1" applyAlignment="1">
      <alignment horizontal="center" vertical="center" wrapText="1"/>
    </xf>
    <xf numFmtId="164" fontId="3" fillId="0" borderId="9" xfId="2" applyNumberFormat="1" applyFont="1" applyFill="1" applyBorder="1" applyAlignment="1">
      <alignment horizontal="center" vertical="center" wrapText="1"/>
    </xf>
    <xf numFmtId="3" fontId="3" fillId="0" borderId="7" xfId="1" applyNumberFormat="1" applyFont="1" applyFill="1" applyBorder="1" applyAlignment="1" applyProtection="1">
      <alignment horizontal="center" vertical="center" wrapText="1"/>
    </xf>
    <xf numFmtId="3" fontId="3" fillId="0" borderId="8" xfId="1" applyNumberFormat="1" applyFont="1" applyFill="1" applyBorder="1" applyAlignment="1" applyProtection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 applyProtection="1">
      <alignment horizontal="center" vertical="center" wrapText="1"/>
    </xf>
    <xf numFmtId="49" fontId="9" fillId="0" borderId="14" xfId="1" applyNumberFormat="1" applyFont="1" applyFill="1" applyBorder="1" applyAlignment="1" applyProtection="1">
      <alignment horizontal="center" vertical="center" wrapText="1"/>
    </xf>
    <xf numFmtId="49" fontId="9" fillId="0" borderId="16" xfId="1" applyNumberFormat="1" applyFont="1" applyFill="1" applyBorder="1" applyAlignment="1" applyProtection="1">
      <alignment horizontal="center" vertical="center" wrapText="1"/>
    </xf>
    <xf numFmtId="49" fontId="9" fillId="0" borderId="11" xfId="1" applyNumberFormat="1" applyFont="1" applyFill="1" applyBorder="1" applyAlignment="1" applyProtection="1">
      <alignment horizontal="center" vertical="center" wrapText="1"/>
    </xf>
    <xf numFmtId="49" fontId="9" fillId="0" borderId="15" xfId="1" applyNumberFormat="1" applyFont="1" applyFill="1" applyBorder="1" applyAlignment="1" applyProtection="1">
      <alignment horizontal="center" vertical="center" wrapText="1"/>
    </xf>
    <xf numFmtId="49" fontId="9" fillId="0" borderId="17" xfId="1" applyNumberFormat="1" applyFont="1" applyFill="1" applyBorder="1" applyAlignment="1" applyProtection="1">
      <alignment horizontal="center" vertical="center" wrapText="1"/>
    </xf>
    <xf numFmtId="164" fontId="3" fillId="0" borderId="8" xfId="2" applyNumberFormat="1" applyFont="1" applyFill="1" applyBorder="1" applyAlignment="1">
      <alignment horizontal="center" vertical="top" wrapText="1"/>
    </xf>
    <xf numFmtId="164" fontId="3" fillId="0" borderId="13" xfId="2" applyNumberFormat="1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64" fontId="3" fillId="0" borderId="12" xfId="2" applyNumberFormat="1" applyFont="1" applyFill="1" applyBorder="1" applyAlignment="1">
      <alignment horizontal="center" vertical="center" wrapText="1"/>
    </xf>
    <xf numFmtId="164" fontId="11" fillId="3" borderId="8" xfId="2" applyNumberFormat="1" applyFont="1" applyFill="1" applyBorder="1" applyAlignment="1">
      <alignment horizontal="center" vertical="center" wrapText="1"/>
    </xf>
    <xf numFmtId="3" fontId="9" fillId="0" borderId="1" xfId="1" applyNumberFormat="1" applyFont="1" applyFill="1" applyBorder="1" applyAlignment="1" applyProtection="1">
      <alignment horizontal="center" vertical="center" wrapText="1"/>
    </xf>
    <xf numFmtId="3" fontId="9" fillId="0" borderId="7" xfId="1" applyNumberFormat="1" applyFont="1" applyFill="1" applyBorder="1" applyAlignment="1" applyProtection="1">
      <alignment horizontal="center" vertical="center" wrapText="1"/>
    </xf>
    <xf numFmtId="3" fontId="9" fillId="0" borderId="2" xfId="1" applyNumberFormat="1" applyFont="1" applyFill="1" applyBorder="1" applyAlignment="1" applyProtection="1">
      <alignment horizontal="center" vertical="center" wrapText="1"/>
    </xf>
    <xf numFmtId="49" fontId="9" fillId="0" borderId="2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horizontal="center" vertical="center" wrapText="1"/>
    </xf>
    <xf numFmtId="49" fontId="9" fillId="0" borderId="3" xfId="1" applyNumberFormat="1" applyFont="1" applyFill="1" applyBorder="1" applyAlignment="1" applyProtection="1">
      <alignment horizontal="center" vertical="center" wrapText="1"/>
    </xf>
    <xf numFmtId="49" fontId="9" fillId="0" borderId="9" xfId="1" applyNumberFormat="1" applyFont="1" applyFill="1" applyBorder="1" applyAlignment="1" applyProtection="1">
      <alignment horizontal="center" vertical="center" wrapText="1"/>
    </xf>
  </cellXfs>
  <cellStyles count="7">
    <cellStyle name="Обычный" xfId="0" builtinId="0"/>
    <cellStyle name="Обычный 2" xfId="1"/>
    <cellStyle name="Обычный 2 2" xfId="2"/>
    <cellStyle name="Обычный 2 3 2" xfId="4"/>
    <cellStyle name="Обычный 5" xfId="5"/>
    <cellStyle name="Обычный 6 2" xfId="3"/>
    <cellStyle name="Обычный 8 2" xfId="6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9\&#1092;&#1077;&#1074;&#1088;&#1072;&#1083;\555555555555555\0&#1048;&#1082;&#1090;.&#1073;&#1072;&#1079;.&#1090;&#1072;&#1088;&#1084;.&#1084;&#1086;&#1083;-&#1096;%20&#1073;&#1118;&#1081;.&#1058;&#1041;%20&#1084;&#1086;&#1085;&#1080;&#1090;&#1086;&#1088;&#1080;&#1085;&#1075;\2019%20&#1061;&#1059;&#1046;&#1052;&#1064;%20&#1102;&#1079;&#1072;&#1089;&#1080;&#1076;&#1072;&#1085;\&#1056;&#1072;&#1093;&#1073;&#1072;&#1088;&#1075;&#1072;%20&#1061;&#1059;&#1046;&#1052;&#1064;\&#1056;&#1072;&#1093;&#1073;&#1072;&#1088;&#1075;&#1072;%20&#1061;&#1059;&#1046;&#1052;&#1064;%202019%20&#1050;&#1056;&#1045;&#1044;&#1048;&#1058;%20&#1072;&#1078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Янгийўл ш ва т"/>
      <sheetName val="База знач"/>
      <sheetName val="Банклар тасдиги"/>
      <sheetName val="По банк баз"/>
      <sheetName val="По худ баз"/>
      <sheetName val="Рах худ свод"/>
      <sheetName val="Рах банк свод"/>
    </sheetNames>
    <sheetDataSet>
      <sheetData sheetId="0"/>
      <sheetData sheetId="1">
        <row r="3">
          <cell r="H3" t="str">
            <v>ИНН 
рақами</v>
          </cell>
          <cell r="AR3" t="str">
            <v>Амалдаги 
таърифлар
доирасида 
ажратилиши
мумкин 
бўлган 
кредит суммаси</v>
          </cell>
          <cell r="BD3" t="str">
            <v>Амалдаги таъриф
"250" сўмга
кўтарилганда
ажратилиши
мумкин бўлган 
кредит суммаси</v>
          </cell>
        </row>
        <row r="7">
          <cell r="H7">
            <v>360</v>
          </cell>
          <cell r="AR7">
            <v>32450.000000000004</v>
          </cell>
          <cell r="BD7">
            <v>37880.000000000022</v>
          </cell>
        </row>
        <row r="8">
          <cell r="H8">
            <v>303891021</v>
          </cell>
          <cell r="AR8">
            <v>73.230993983815097</v>
          </cell>
          <cell r="BD8">
            <v>85.485055534881852</v>
          </cell>
        </row>
        <row r="9">
          <cell r="H9">
            <v>302125317</v>
          </cell>
          <cell r="AR9">
            <v>60.106795774233852</v>
          </cell>
          <cell r="BD9">
            <v>70.164728010107183</v>
          </cell>
        </row>
        <row r="10">
          <cell r="H10">
            <v>205986441</v>
          </cell>
          <cell r="AR10">
            <v>81.030458078316514</v>
          </cell>
          <cell r="BD10">
            <v>94.589637966305986</v>
          </cell>
        </row>
        <row r="11">
          <cell r="H11">
            <v>300490024</v>
          </cell>
          <cell r="AR11">
            <v>4.928361428024262</v>
          </cell>
          <cell r="BD11">
            <v>5.7530456361651474</v>
          </cell>
        </row>
        <row r="12">
          <cell r="H12">
            <v>206723997</v>
          </cell>
          <cell r="AR12">
            <v>49.121879144858681</v>
          </cell>
          <cell r="BD12">
            <v>57.341657380808847</v>
          </cell>
        </row>
        <row r="13">
          <cell r="H13">
            <v>302970027</v>
          </cell>
          <cell r="AR13">
            <v>42.329246669463494</v>
          </cell>
          <cell r="BD13">
            <v>49.412384093660314</v>
          </cell>
        </row>
        <row r="14">
          <cell r="H14">
            <v>301025308</v>
          </cell>
          <cell r="AR14">
            <v>0</v>
          </cell>
          <cell r="BD14">
            <v>0</v>
          </cell>
        </row>
        <row r="15">
          <cell r="H15">
            <v>301230590</v>
          </cell>
          <cell r="AR15">
            <v>40.521947735571757</v>
          </cell>
          <cell r="BD15">
            <v>47.302661948334617</v>
          </cell>
        </row>
        <row r="16">
          <cell r="H16">
            <v>205678001</v>
          </cell>
          <cell r="AR16">
            <v>119.74259876934447</v>
          </cell>
          <cell r="BD16">
            <v>139.77964996557068</v>
          </cell>
        </row>
        <row r="17">
          <cell r="H17">
            <v>203669188</v>
          </cell>
          <cell r="AR17">
            <v>0</v>
          </cell>
          <cell r="BD17">
            <v>0</v>
          </cell>
        </row>
        <row r="18">
          <cell r="H18">
            <v>301118444</v>
          </cell>
          <cell r="AR18">
            <v>0</v>
          </cell>
          <cell r="BD18">
            <v>0</v>
          </cell>
        </row>
        <row r="19">
          <cell r="H19">
            <v>300829160</v>
          </cell>
          <cell r="AR19">
            <v>0</v>
          </cell>
          <cell r="BD19">
            <v>0</v>
          </cell>
        </row>
        <row r="20">
          <cell r="H20">
            <v>301193259</v>
          </cell>
          <cell r="AR20">
            <v>0</v>
          </cell>
          <cell r="BD20">
            <v>0</v>
          </cell>
        </row>
        <row r="21">
          <cell r="H21">
            <v>205719764</v>
          </cell>
          <cell r="AR21">
            <v>0</v>
          </cell>
          <cell r="BD21">
            <v>0</v>
          </cell>
        </row>
        <row r="22">
          <cell r="H22">
            <v>301441828</v>
          </cell>
          <cell r="AR22">
            <v>0</v>
          </cell>
          <cell r="BD22">
            <v>0</v>
          </cell>
        </row>
        <row r="23">
          <cell r="H23">
            <v>204655885</v>
          </cell>
          <cell r="AR23">
            <v>0</v>
          </cell>
          <cell r="BD23">
            <v>0</v>
          </cell>
        </row>
        <row r="24">
          <cell r="H24">
            <v>205893369</v>
          </cell>
          <cell r="AR24">
            <v>0</v>
          </cell>
          <cell r="BD24">
            <v>0</v>
          </cell>
        </row>
        <row r="25">
          <cell r="H25">
            <v>206802258</v>
          </cell>
          <cell r="AR25">
            <v>31.847411434887807</v>
          </cell>
          <cell r="BD25">
            <v>37.176577662667185</v>
          </cell>
        </row>
        <row r="26">
          <cell r="H26">
            <v>300520524</v>
          </cell>
          <cell r="AR26">
            <v>0</v>
          </cell>
          <cell r="BD26">
            <v>0</v>
          </cell>
        </row>
        <row r="27">
          <cell r="H27">
            <v>302097226</v>
          </cell>
          <cell r="AR27">
            <v>21.451186377237175</v>
          </cell>
          <cell r="BD27">
            <v>25.04070693281184</v>
          </cell>
        </row>
        <row r="28">
          <cell r="H28">
            <v>206002042</v>
          </cell>
          <cell r="AR28">
            <v>57.829552907491589</v>
          </cell>
          <cell r="BD28">
            <v>67.506424164430868</v>
          </cell>
        </row>
        <row r="29">
          <cell r="H29">
            <v>301914055</v>
          </cell>
          <cell r="AR29">
            <v>0</v>
          </cell>
          <cell r="BD29">
            <v>0</v>
          </cell>
        </row>
        <row r="30">
          <cell r="H30">
            <v>300520548</v>
          </cell>
          <cell r="AR30">
            <v>0</v>
          </cell>
          <cell r="BD30">
            <v>0</v>
          </cell>
        </row>
        <row r="31">
          <cell r="H31">
            <v>205883444</v>
          </cell>
          <cell r="AR31">
            <v>0</v>
          </cell>
          <cell r="BD31">
            <v>0</v>
          </cell>
        </row>
        <row r="32">
          <cell r="H32">
            <v>301118475</v>
          </cell>
          <cell r="AR32">
            <v>13.97063235231799</v>
          </cell>
          <cell r="BD32">
            <v>16.308399183537919</v>
          </cell>
        </row>
        <row r="33">
          <cell r="H33">
            <v>301284739</v>
          </cell>
          <cell r="AR33">
            <v>0</v>
          </cell>
          <cell r="BD33">
            <v>0</v>
          </cell>
        </row>
        <row r="34">
          <cell r="H34">
            <v>453826372</v>
          </cell>
          <cell r="AR34">
            <v>90.685984858054724</v>
          </cell>
          <cell r="BD34">
            <v>105.86086614555047</v>
          </cell>
        </row>
        <row r="35">
          <cell r="H35">
            <v>203350071</v>
          </cell>
          <cell r="AR35">
            <v>50.35666002056427</v>
          </cell>
          <cell r="BD35">
            <v>58.783059524775794</v>
          </cell>
        </row>
        <row r="36">
          <cell r="H36">
            <v>305066809</v>
          </cell>
          <cell r="AR36">
            <v>64.279683872504208</v>
          </cell>
          <cell r="BD36">
            <v>75.03588366996793</v>
          </cell>
        </row>
        <row r="37">
          <cell r="H37">
            <v>203650521</v>
          </cell>
          <cell r="AR37">
            <v>0</v>
          </cell>
          <cell r="BD37">
            <v>0</v>
          </cell>
        </row>
        <row r="38">
          <cell r="H38">
            <v>205639129</v>
          </cell>
          <cell r="AR38">
            <v>0</v>
          </cell>
          <cell r="BD38">
            <v>0</v>
          </cell>
        </row>
        <row r="39">
          <cell r="H39">
            <v>206783575</v>
          </cell>
          <cell r="AR39">
            <v>387.07861398235343</v>
          </cell>
          <cell r="BD39">
            <v>451.8501663374899</v>
          </cell>
        </row>
        <row r="40">
          <cell r="H40">
            <v>203301170</v>
          </cell>
          <cell r="AR40">
            <v>0</v>
          </cell>
          <cell r="BD40">
            <v>0</v>
          </cell>
        </row>
        <row r="41">
          <cell r="H41">
            <v>203556581</v>
          </cell>
          <cell r="AR41">
            <v>0</v>
          </cell>
          <cell r="BD41">
            <v>0</v>
          </cell>
        </row>
        <row r="42">
          <cell r="H42">
            <v>203554861</v>
          </cell>
          <cell r="AR42">
            <v>239.36912521784382</v>
          </cell>
          <cell r="BD42">
            <v>279.42380472270952</v>
          </cell>
        </row>
        <row r="43">
          <cell r="H43">
            <v>204659452</v>
          </cell>
          <cell r="AR43">
            <v>0</v>
          </cell>
          <cell r="BD43">
            <v>0</v>
          </cell>
        </row>
        <row r="44">
          <cell r="H44">
            <v>302034976</v>
          </cell>
          <cell r="AR44">
            <v>539.60720783474767</v>
          </cell>
          <cell r="BD44">
            <v>629.90203490848205</v>
          </cell>
        </row>
        <row r="45">
          <cell r="H45">
            <v>203361461</v>
          </cell>
          <cell r="AR45">
            <v>0</v>
          </cell>
          <cell r="BD45">
            <v>0</v>
          </cell>
        </row>
        <row r="46">
          <cell r="H46">
            <v>302955811</v>
          </cell>
          <cell r="AR46">
            <v>534.96632148946594</v>
          </cell>
          <cell r="BD46">
            <v>624.48456881420555</v>
          </cell>
        </row>
        <row r="47">
          <cell r="H47">
            <v>302034969</v>
          </cell>
          <cell r="AR47">
            <v>439.2019141830383</v>
          </cell>
          <cell r="BD47">
            <v>512.6954856472571</v>
          </cell>
        </row>
        <row r="48">
          <cell r="H48">
            <v>301731387</v>
          </cell>
          <cell r="AR48">
            <v>368.80231871404402</v>
          </cell>
          <cell r="BD48">
            <v>430.51561888714912</v>
          </cell>
        </row>
        <row r="49">
          <cell r="H49">
            <v>203603490</v>
          </cell>
          <cell r="AR49">
            <v>186.70552022014832</v>
          </cell>
          <cell r="BD49">
            <v>217.94776905821934</v>
          </cell>
        </row>
        <row r="50">
          <cell r="H50">
            <v>300515759</v>
          </cell>
          <cell r="AR50">
            <v>244.25459035338187</v>
          </cell>
          <cell r="BD50">
            <v>285.12677604271511</v>
          </cell>
        </row>
        <row r="51">
          <cell r="H51">
            <v>206783583</v>
          </cell>
          <cell r="AR51">
            <v>106.4951991243979</v>
          </cell>
          <cell r="BD51">
            <v>124.31550517202443</v>
          </cell>
        </row>
        <row r="52">
          <cell r="H52">
            <v>302037426</v>
          </cell>
          <cell r="AR52">
            <v>377.11194771585332</v>
          </cell>
          <cell r="BD52">
            <v>440.21573434442291</v>
          </cell>
        </row>
        <row r="53">
          <cell r="H53">
            <v>303396652</v>
          </cell>
          <cell r="AR53">
            <v>162.55484674772001</v>
          </cell>
          <cell r="BD53">
            <v>189.75585808331692</v>
          </cell>
        </row>
        <row r="54">
          <cell r="H54">
            <v>302037434</v>
          </cell>
          <cell r="AR54">
            <v>0</v>
          </cell>
          <cell r="BD54">
            <v>0</v>
          </cell>
        </row>
        <row r="55">
          <cell r="H55">
            <v>301736324</v>
          </cell>
          <cell r="AR55">
            <v>0</v>
          </cell>
          <cell r="BD55">
            <v>0</v>
          </cell>
        </row>
        <row r="56">
          <cell r="H56">
            <v>301695314</v>
          </cell>
          <cell r="AR56">
            <v>0</v>
          </cell>
          <cell r="BD56">
            <v>0</v>
          </cell>
        </row>
        <row r="57">
          <cell r="H57">
            <v>300492741</v>
          </cell>
          <cell r="AR57">
            <v>264.7771373611759</v>
          </cell>
          <cell r="BD57">
            <v>309.08345033101216</v>
          </cell>
        </row>
        <row r="58">
          <cell r="H58">
            <v>300042913</v>
          </cell>
          <cell r="AR58">
            <v>0</v>
          </cell>
          <cell r="BD58">
            <v>0</v>
          </cell>
        </row>
        <row r="59">
          <cell r="H59">
            <v>300389149</v>
          </cell>
          <cell r="AR59">
            <v>176.62206416114981</v>
          </cell>
          <cell r="BD59">
            <v>206.17700432740691</v>
          </cell>
        </row>
        <row r="60">
          <cell r="H60">
            <v>302034897</v>
          </cell>
          <cell r="AR60">
            <v>75.013485423256967</v>
          </cell>
          <cell r="BD60">
            <v>87.565819039536933</v>
          </cell>
        </row>
        <row r="61">
          <cell r="H61">
            <v>301172878</v>
          </cell>
          <cell r="AR61">
            <v>0</v>
          </cell>
          <cell r="BD61">
            <v>0</v>
          </cell>
        </row>
        <row r="62">
          <cell r="H62">
            <v>301712078</v>
          </cell>
          <cell r="AR62">
            <v>0</v>
          </cell>
          <cell r="BD62">
            <v>0</v>
          </cell>
        </row>
        <row r="63">
          <cell r="H63">
            <v>301904068</v>
          </cell>
          <cell r="AR63">
            <v>586.68775852086765</v>
          </cell>
          <cell r="BD63">
            <v>684.86077943822704</v>
          </cell>
        </row>
        <row r="64">
          <cell r="H64">
            <v>205431024</v>
          </cell>
          <cell r="AR64">
            <v>0</v>
          </cell>
          <cell r="BD64">
            <v>0</v>
          </cell>
        </row>
        <row r="65">
          <cell r="H65">
            <v>203364085</v>
          </cell>
          <cell r="AR65">
            <v>0</v>
          </cell>
          <cell r="BD65">
            <v>0</v>
          </cell>
        </row>
        <row r="66">
          <cell r="H66">
            <v>302125768</v>
          </cell>
          <cell r="AR66">
            <v>171.91593653757224</v>
          </cell>
          <cell r="BD66">
            <v>200.6833798472492</v>
          </cell>
        </row>
        <row r="67">
          <cell r="H67">
            <v>303730728</v>
          </cell>
          <cell r="AR67">
            <v>272.0066675114964</v>
          </cell>
          <cell r="BD67">
            <v>317.52272928614741</v>
          </cell>
        </row>
        <row r="68">
          <cell r="H68">
            <v>303046249</v>
          </cell>
          <cell r="AR68">
            <v>0</v>
          </cell>
          <cell r="BD68">
            <v>0</v>
          </cell>
        </row>
        <row r="69">
          <cell r="H69" t="str">
            <v>301026116</v>
          </cell>
          <cell r="AR69">
            <v>139.22948335008303</v>
          </cell>
          <cell r="BD69">
            <v>162.52735991683033</v>
          </cell>
        </row>
        <row r="70">
          <cell r="H70">
            <v>300831080</v>
          </cell>
          <cell r="AR70">
            <v>0</v>
          </cell>
          <cell r="BD70">
            <v>0</v>
          </cell>
        </row>
        <row r="71">
          <cell r="H71">
            <v>302184252</v>
          </cell>
          <cell r="AR71">
            <v>0</v>
          </cell>
          <cell r="BD71">
            <v>0</v>
          </cell>
        </row>
        <row r="72">
          <cell r="H72">
            <v>302376052</v>
          </cell>
          <cell r="AR72">
            <v>0</v>
          </cell>
          <cell r="BD72">
            <v>0</v>
          </cell>
        </row>
        <row r="73">
          <cell r="H73">
            <v>200944133</v>
          </cell>
          <cell r="AR73">
            <v>339.18429843479055</v>
          </cell>
          <cell r="BD73">
            <v>395.9414861235706</v>
          </cell>
        </row>
        <row r="74">
          <cell r="H74">
            <v>301687125</v>
          </cell>
          <cell r="AR74">
            <v>243.60120472750376</v>
          </cell>
          <cell r="BD74">
            <v>284.36405655093506</v>
          </cell>
        </row>
        <row r="75">
          <cell r="H75">
            <v>206091005</v>
          </cell>
          <cell r="AR75">
            <v>122.40254892025602</v>
          </cell>
          <cell r="BD75">
            <v>142.88470117409238</v>
          </cell>
        </row>
        <row r="76">
          <cell r="H76">
            <v>204150669</v>
          </cell>
          <cell r="AR76">
            <v>84.12634826190434</v>
          </cell>
          <cell r="BD76">
            <v>98.203576954112066</v>
          </cell>
        </row>
        <row r="77">
          <cell r="H77">
            <v>301323300</v>
          </cell>
          <cell r="AR77">
            <v>54.125119076351069</v>
          </cell>
          <cell r="BD77">
            <v>63.182111266939245</v>
          </cell>
        </row>
        <row r="78">
          <cell r="H78">
            <v>203304619</v>
          </cell>
          <cell r="AR78">
            <v>70.092207507741051</v>
          </cell>
          <cell r="BD78">
            <v>81.82104223091622</v>
          </cell>
        </row>
        <row r="79">
          <cell r="H79">
            <v>203151841</v>
          </cell>
          <cell r="AR79">
            <v>85.011574516060207</v>
          </cell>
          <cell r="BD79">
            <v>99.236931977453338</v>
          </cell>
        </row>
        <row r="80">
          <cell r="H80">
            <v>300485038</v>
          </cell>
          <cell r="AR80">
            <v>100.22451207604009</v>
          </cell>
          <cell r="BD80">
            <v>116.99551671619102</v>
          </cell>
        </row>
        <row r="81">
          <cell r="H81">
            <v>301974948</v>
          </cell>
          <cell r="AR81">
            <v>0</v>
          </cell>
          <cell r="BD81">
            <v>0</v>
          </cell>
        </row>
        <row r="82">
          <cell r="H82">
            <v>206173360</v>
          </cell>
          <cell r="AR82">
            <v>0</v>
          </cell>
          <cell r="BD82">
            <v>0</v>
          </cell>
        </row>
        <row r="83">
          <cell r="H83">
            <v>304958441</v>
          </cell>
          <cell r="AR83">
            <v>21.888965691058345</v>
          </cell>
          <cell r="BD83">
            <v>25.551741768175351</v>
          </cell>
        </row>
        <row r="84">
          <cell r="H84">
            <v>301012743</v>
          </cell>
          <cell r="AR84">
            <v>39.514416885617088</v>
          </cell>
          <cell r="BD84">
            <v>46.126536567863646</v>
          </cell>
        </row>
        <row r="85">
          <cell r="H85">
            <v>203287237</v>
          </cell>
          <cell r="AR85">
            <v>1.4454621704819792</v>
          </cell>
          <cell r="BD85">
            <v>1.6873376584855893</v>
          </cell>
        </row>
        <row r="86">
          <cell r="H86">
            <v>203622215</v>
          </cell>
          <cell r="AR86">
            <v>0</v>
          </cell>
          <cell r="BD86">
            <v>0</v>
          </cell>
        </row>
        <row r="87">
          <cell r="H87">
            <v>203622999</v>
          </cell>
          <cell r="AR87">
            <v>155.39505727419854</v>
          </cell>
          <cell r="BD87">
            <v>181.39798981653743</v>
          </cell>
        </row>
        <row r="88">
          <cell r="H88">
            <v>204336103</v>
          </cell>
          <cell r="AR88">
            <v>0</v>
          </cell>
          <cell r="BD88">
            <v>0</v>
          </cell>
        </row>
        <row r="89">
          <cell r="H89">
            <v>206790401</v>
          </cell>
          <cell r="AR89">
            <v>444.07862373229989</v>
          </cell>
          <cell r="BD89">
            <v>518.38823627055535</v>
          </cell>
        </row>
        <row r="90">
          <cell r="H90">
            <v>300916132</v>
          </cell>
          <cell r="AR90">
            <v>11.806847291074392</v>
          </cell>
          <cell r="BD90">
            <v>13.782538532693312</v>
          </cell>
        </row>
        <row r="91">
          <cell r="H91">
            <v>203622208</v>
          </cell>
          <cell r="AR91">
            <v>234.57680979185773</v>
          </cell>
          <cell r="BD91">
            <v>273.82957025933962</v>
          </cell>
        </row>
        <row r="92">
          <cell r="H92">
            <v>204265255</v>
          </cell>
          <cell r="AR92">
            <v>0</v>
          </cell>
          <cell r="BD92">
            <v>0</v>
          </cell>
        </row>
        <row r="93">
          <cell r="H93">
            <v>300421339</v>
          </cell>
          <cell r="AR93">
            <v>0</v>
          </cell>
          <cell r="BD93">
            <v>0</v>
          </cell>
        </row>
        <row r="94">
          <cell r="H94">
            <v>205345961</v>
          </cell>
          <cell r="AR94">
            <v>0</v>
          </cell>
          <cell r="BD94">
            <v>0</v>
          </cell>
        </row>
        <row r="95">
          <cell r="H95">
            <v>205888437</v>
          </cell>
          <cell r="AR95">
            <v>0</v>
          </cell>
          <cell r="BD95">
            <v>0</v>
          </cell>
        </row>
        <row r="96">
          <cell r="H96">
            <v>203684463</v>
          </cell>
          <cell r="AR96">
            <v>125.6435447055708</v>
          </cell>
          <cell r="BD96">
            <v>146.6680269167033</v>
          </cell>
        </row>
        <row r="97">
          <cell r="H97">
            <v>203849350</v>
          </cell>
          <cell r="AR97">
            <v>86.282076967719959</v>
          </cell>
          <cell r="BD97">
            <v>100.72003314444476</v>
          </cell>
        </row>
        <row r="98">
          <cell r="H98">
            <v>300376544</v>
          </cell>
          <cell r="AR98">
            <v>0</v>
          </cell>
          <cell r="BD98">
            <v>0</v>
          </cell>
        </row>
        <row r="99">
          <cell r="H99">
            <v>203413815</v>
          </cell>
          <cell r="AR99">
            <v>0</v>
          </cell>
          <cell r="BD99">
            <v>0</v>
          </cell>
        </row>
        <row r="100">
          <cell r="H100">
            <v>303271040</v>
          </cell>
          <cell r="AR100">
            <v>197.25387358935166</v>
          </cell>
          <cell r="BD100">
            <v>230.26122439336334</v>
          </cell>
        </row>
        <row r="101">
          <cell r="H101">
            <v>305029844</v>
          </cell>
          <cell r="AR101">
            <v>0</v>
          </cell>
          <cell r="BD101">
            <v>0</v>
          </cell>
        </row>
        <row r="102">
          <cell r="H102">
            <v>207251699</v>
          </cell>
          <cell r="AR102">
            <v>0</v>
          </cell>
          <cell r="BD102">
            <v>0</v>
          </cell>
        </row>
        <row r="103">
          <cell r="H103">
            <v>207254741</v>
          </cell>
          <cell r="AR103">
            <v>90.510873132526271</v>
          </cell>
          <cell r="BD103">
            <v>105.6564522114051</v>
          </cell>
        </row>
        <row r="104">
          <cell r="H104">
            <v>207254758</v>
          </cell>
          <cell r="AR104">
            <v>0</v>
          </cell>
          <cell r="BD104">
            <v>0</v>
          </cell>
        </row>
        <row r="105">
          <cell r="H105">
            <v>300753907</v>
          </cell>
          <cell r="AR105">
            <v>0</v>
          </cell>
          <cell r="BD105">
            <v>0</v>
          </cell>
        </row>
        <row r="106">
          <cell r="H106">
            <v>301720400</v>
          </cell>
          <cell r="AR106">
            <v>0</v>
          </cell>
          <cell r="BD106">
            <v>0</v>
          </cell>
        </row>
        <row r="107">
          <cell r="H107">
            <v>203712625</v>
          </cell>
          <cell r="AR107">
            <v>0</v>
          </cell>
          <cell r="BD107">
            <v>0</v>
          </cell>
        </row>
        <row r="108">
          <cell r="H108">
            <v>304942240</v>
          </cell>
          <cell r="AR108">
            <v>2.7361207113822933E-11</v>
          </cell>
          <cell r="BD108">
            <v>3.1939677210219192E-11</v>
          </cell>
        </row>
        <row r="109">
          <cell r="H109">
            <v>303828453</v>
          </cell>
          <cell r="AR109">
            <v>2.7361207113822933E-11</v>
          </cell>
          <cell r="BD109">
            <v>3.1939677210219192E-11</v>
          </cell>
        </row>
        <row r="110">
          <cell r="H110">
            <v>203656014</v>
          </cell>
          <cell r="AR110">
            <v>0</v>
          </cell>
          <cell r="BD110">
            <v>0</v>
          </cell>
        </row>
        <row r="111">
          <cell r="H111">
            <v>203745434</v>
          </cell>
          <cell r="AR111">
            <v>0</v>
          </cell>
          <cell r="BD111">
            <v>0</v>
          </cell>
        </row>
        <row r="112">
          <cell r="H112">
            <v>205761889</v>
          </cell>
          <cell r="AR112">
            <v>0</v>
          </cell>
          <cell r="BD112">
            <v>0</v>
          </cell>
        </row>
        <row r="113">
          <cell r="H113">
            <v>303864932</v>
          </cell>
          <cell r="AR113">
            <v>0</v>
          </cell>
          <cell r="BD113">
            <v>0</v>
          </cell>
        </row>
        <row r="114">
          <cell r="H114">
            <v>203598292</v>
          </cell>
          <cell r="AR114">
            <v>0</v>
          </cell>
          <cell r="BD114">
            <v>0</v>
          </cell>
        </row>
        <row r="115">
          <cell r="H115">
            <v>300931756</v>
          </cell>
          <cell r="AR115">
            <v>0</v>
          </cell>
          <cell r="BD115">
            <v>0</v>
          </cell>
        </row>
        <row r="116">
          <cell r="H116">
            <v>203620051</v>
          </cell>
          <cell r="AR116">
            <v>0</v>
          </cell>
          <cell r="BD116">
            <v>0</v>
          </cell>
        </row>
        <row r="117">
          <cell r="H117">
            <v>206802771</v>
          </cell>
          <cell r="AR117">
            <v>0</v>
          </cell>
          <cell r="BD117">
            <v>0</v>
          </cell>
        </row>
        <row r="118">
          <cell r="H118">
            <v>206749798</v>
          </cell>
          <cell r="AR118">
            <v>0</v>
          </cell>
          <cell r="BD118">
            <v>0</v>
          </cell>
        </row>
        <row r="119">
          <cell r="H119">
            <v>203432222</v>
          </cell>
          <cell r="AR119">
            <v>215.71888822352744</v>
          </cell>
          <cell r="BD119">
            <v>251.81607044398214</v>
          </cell>
        </row>
        <row r="120">
          <cell r="H120">
            <v>302141242</v>
          </cell>
          <cell r="AR120">
            <v>141.29217908749706</v>
          </cell>
          <cell r="BD120">
            <v>164.93521552648349</v>
          </cell>
        </row>
        <row r="121">
          <cell r="H121">
            <v>204891554</v>
          </cell>
          <cell r="AR121">
            <v>283.36907759501861</v>
          </cell>
          <cell r="BD121">
            <v>330.78646099535604</v>
          </cell>
        </row>
        <row r="122">
          <cell r="H122">
            <v>303382679</v>
          </cell>
          <cell r="AR122">
            <v>111.59651378272278</v>
          </cell>
          <cell r="BD122">
            <v>130.2704450566884</v>
          </cell>
        </row>
        <row r="123">
          <cell r="H123">
            <v>203312047</v>
          </cell>
          <cell r="AR123">
            <v>249.81329319062615</v>
          </cell>
          <cell r="BD123">
            <v>291.61564086474323</v>
          </cell>
        </row>
        <row r="124">
          <cell r="H124">
            <v>302034873</v>
          </cell>
          <cell r="AR124">
            <v>0</v>
          </cell>
          <cell r="BD124">
            <v>0</v>
          </cell>
        </row>
        <row r="125">
          <cell r="H125">
            <v>302080880</v>
          </cell>
          <cell r="AR125">
            <v>102.17769184586035</v>
          </cell>
          <cell r="BD125">
            <v>119.27553057384253</v>
          </cell>
        </row>
        <row r="126">
          <cell r="H126">
            <v>301058456</v>
          </cell>
          <cell r="AR126">
            <v>25.183255027562627</v>
          </cell>
          <cell r="BD126">
            <v>29.397278904285741</v>
          </cell>
        </row>
        <row r="127">
          <cell r="H127">
            <v>301189293</v>
          </cell>
          <cell r="AR127">
            <v>0</v>
          </cell>
          <cell r="BD127">
            <v>0</v>
          </cell>
        </row>
        <row r="128">
          <cell r="H128">
            <v>206757471</v>
          </cell>
          <cell r="AR128">
            <v>0</v>
          </cell>
          <cell r="BD128">
            <v>0</v>
          </cell>
        </row>
        <row r="129">
          <cell r="H129">
            <v>302030325</v>
          </cell>
          <cell r="AR129">
            <v>0</v>
          </cell>
          <cell r="BD129">
            <v>0</v>
          </cell>
        </row>
        <row r="130">
          <cell r="H130">
            <v>203350128</v>
          </cell>
          <cell r="AR130">
            <v>484.7530341941781</v>
          </cell>
          <cell r="BD130">
            <v>565.86887319801133</v>
          </cell>
        </row>
        <row r="131">
          <cell r="H131">
            <v>302299489</v>
          </cell>
          <cell r="AR131">
            <v>463.13220833283526</v>
          </cell>
          <cell r="BD131">
            <v>540.63014026649614</v>
          </cell>
        </row>
        <row r="132">
          <cell r="H132">
            <v>302039763</v>
          </cell>
          <cell r="AR132">
            <v>168.50125788976715</v>
          </cell>
          <cell r="BD132">
            <v>196.69730813141388</v>
          </cell>
        </row>
        <row r="133">
          <cell r="H133">
            <v>203283400</v>
          </cell>
          <cell r="AR133">
            <v>385.75197849423262</v>
          </cell>
          <cell r="BD133">
            <v>450.30153914827525</v>
          </cell>
        </row>
        <row r="134">
          <cell r="H134">
            <v>203161956</v>
          </cell>
          <cell r="AR134">
            <v>260.31452448091142</v>
          </cell>
          <cell r="BD134">
            <v>303.87408897802538</v>
          </cell>
        </row>
        <row r="135">
          <cell r="H135">
            <v>301027351</v>
          </cell>
          <cell r="AR135">
            <v>0</v>
          </cell>
          <cell r="BD135">
            <v>0</v>
          </cell>
        </row>
        <row r="136">
          <cell r="H136">
            <v>203158776</v>
          </cell>
          <cell r="AR136">
            <v>0</v>
          </cell>
          <cell r="BD136">
            <v>0</v>
          </cell>
        </row>
        <row r="137">
          <cell r="H137">
            <v>300693680</v>
          </cell>
          <cell r="AR137">
            <v>434.9063870742155</v>
          </cell>
          <cell r="BD137">
            <v>507.68116925643398</v>
          </cell>
        </row>
        <row r="138">
          <cell r="H138">
            <v>206794009</v>
          </cell>
          <cell r="AR138">
            <v>14.568717938484927</v>
          </cell>
          <cell r="BD138">
            <v>17.006565038823084</v>
          </cell>
        </row>
        <row r="139">
          <cell r="H139">
            <v>204347635</v>
          </cell>
          <cell r="AR139">
            <v>82.895337152512198</v>
          </cell>
          <cell r="BD139">
            <v>96.766575387894051</v>
          </cell>
        </row>
        <row r="140">
          <cell r="H140">
            <v>204059606</v>
          </cell>
          <cell r="AR140">
            <v>86.677792985804857</v>
          </cell>
          <cell r="BD140">
            <v>101.18196604937712</v>
          </cell>
        </row>
        <row r="141">
          <cell r="H141">
            <v>300938342</v>
          </cell>
          <cell r="AR141">
            <v>0</v>
          </cell>
          <cell r="BD141">
            <v>0</v>
          </cell>
        </row>
        <row r="142">
          <cell r="H142">
            <v>203632163</v>
          </cell>
          <cell r="AR142">
            <v>117.17655836151569</v>
          </cell>
          <cell r="BD142">
            <v>136.78422282694035</v>
          </cell>
        </row>
        <row r="143">
          <cell r="H143">
            <v>206690898</v>
          </cell>
          <cell r="AR143">
            <v>0</v>
          </cell>
          <cell r="BD143">
            <v>0</v>
          </cell>
        </row>
        <row r="144">
          <cell r="H144">
            <v>305370344</v>
          </cell>
          <cell r="AR144">
            <v>2.7361207113822933E-11</v>
          </cell>
          <cell r="BD144">
            <v>3.1939677210219192E-11</v>
          </cell>
        </row>
        <row r="145">
          <cell r="H145">
            <v>206156777</v>
          </cell>
          <cell r="AR145">
            <v>0</v>
          </cell>
          <cell r="BD145">
            <v>0</v>
          </cell>
        </row>
        <row r="146">
          <cell r="H146">
            <v>305402792</v>
          </cell>
          <cell r="AR146">
            <v>2.7361207113822933E-11</v>
          </cell>
          <cell r="BD146">
            <v>3.1939677210219192E-11</v>
          </cell>
        </row>
        <row r="147">
          <cell r="H147">
            <v>305283673</v>
          </cell>
          <cell r="AR147">
            <v>0</v>
          </cell>
          <cell r="BD147">
            <v>0</v>
          </cell>
        </row>
        <row r="148">
          <cell r="H148">
            <v>305295674</v>
          </cell>
          <cell r="AR148">
            <v>289.62384954123854</v>
          </cell>
          <cell r="BD148">
            <v>338.0878712056122</v>
          </cell>
        </row>
        <row r="149">
          <cell r="H149">
            <v>305028474</v>
          </cell>
          <cell r="AR149">
            <v>0</v>
          </cell>
          <cell r="BD149">
            <v>0</v>
          </cell>
        </row>
        <row r="150">
          <cell r="H150">
            <v>305331139</v>
          </cell>
          <cell r="AR150">
            <v>0</v>
          </cell>
          <cell r="BD150">
            <v>0</v>
          </cell>
        </row>
        <row r="151">
          <cell r="H151">
            <v>304949753</v>
          </cell>
          <cell r="AR151">
            <v>0</v>
          </cell>
          <cell r="BD151">
            <v>0</v>
          </cell>
        </row>
        <row r="152">
          <cell r="H152">
            <v>305015546</v>
          </cell>
          <cell r="AR152">
            <v>0</v>
          </cell>
          <cell r="BD152">
            <v>0</v>
          </cell>
        </row>
        <row r="153">
          <cell r="H153">
            <v>305015474</v>
          </cell>
          <cell r="AR153">
            <v>0</v>
          </cell>
          <cell r="BD153">
            <v>0</v>
          </cell>
        </row>
        <row r="154">
          <cell r="H154">
            <v>300317394</v>
          </cell>
          <cell r="AR154">
            <v>0</v>
          </cell>
          <cell r="BD154">
            <v>0</v>
          </cell>
        </row>
        <row r="155">
          <cell r="H155">
            <v>303354443</v>
          </cell>
          <cell r="AR155">
            <v>0</v>
          </cell>
          <cell r="BD155">
            <v>0</v>
          </cell>
        </row>
        <row r="156">
          <cell r="H156">
            <v>302906713</v>
          </cell>
          <cell r="AR156">
            <v>0</v>
          </cell>
          <cell r="BD156">
            <v>0</v>
          </cell>
        </row>
        <row r="157">
          <cell r="H157">
            <v>302030680</v>
          </cell>
          <cell r="AR157">
            <v>20.145090035256462</v>
          </cell>
          <cell r="BD157">
            <v>23.51605579462295</v>
          </cell>
        </row>
        <row r="158">
          <cell r="H158">
            <v>300253223</v>
          </cell>
          <cell r="AR158">
            <v>422.83067032123591</v>
          </cell>
          <cell r="BD158">
            <v>493.58477016235491</v>
          </cell>
        </row>
        <row r="159">
          <cell r="H159">
            <v>300507941</v>
          </cell>
          <cell r="AR159">
            <v>0</v>
          </cell>
          <cell r="BD159">
            <v>0</v>
          </cell>
        </row>
        <row r="160">
          <cell r="H160">
            <v>206067112</v>
          </cell>
          <cell r="AR160">
            <v>0</v>
          </cell>
          <cell r="BD160">
            <v>0</v>
          </cell>
        </row>
        <row r="161">
          <cell r="H161">
            <v>300837681</v>
          </cell>
          <cell r="AR161">
            <v>47.355530817613989</v>
          </cell>
          <cell r="BD161">
            <v>55.279738285707793</v>
          </cell>
        </row>
        <row r="162">
          <cell r="H162">
            <v>203589834</v>
          </cell>
          <cell r="AR162">
            <v>201.55715304019006</v>
          </cell>
          <cell r="BD162">
            <v>235.28459035939596</v>
          </cell>
        </row>
        <row r="163">
          <cell r="H163">
            <v>203941150</v>
          </cell>
          <cell r="AR163">
            <v>318.63977125728167</v>
          </cell>
          <cell r="BD163">
            <v>371.95915362791465</v>
          </cell>
        </row>
        <row r="164">
          <cell r="H164">
            <v>205776949</v>
          </cell>
          <cell r="AR164">
            <v>216.91307114814444</v>
          </cell>
          <cell r="BD164">
            <v>253.21008120467522</v>
          </cell>
        </row>
        <row r="165">
          <cell r="H165">
            <v>203375451</v>
          </cell>
          <cell r="AR165">
            <v>0</v>
          </cell>
          <cell r="BD165">
            <v>0</v>
          </cell>
        </row>
        <row r="166">
          <cell r="H166">
            <v>206705719</v>
          </cell>
          <cell r="AR166">
            <v>242.59662280764914</v>
          </cell>
          <cell r="BD166">
            <v>283.19137355789672</v>
          </cell>
        </row>
        <row r="167">
          <cell r="H167">
            <v>206721422</v>
          </cell>
          <cell r="AR167">
            <v>0</v>
          </cell>
          <cell r="BD167">
            <v>0</v>
          </cell>
        </row>
        <row r="168">
          <cell r="H168">
            <v>205953507</v>
          </cell>
          <cell r="AR168">
            <v>0</v>
          </cell>
          <cell r="BD168">
            <v>0</v>
          </cell>
        </row>
        <row r="169">
          <cell r="H169">
            <v>303011466</v>
          </cell>
          <cell r="AR169">
            <v>173.49194206732844</v>
          </cell>
          <cell r="BD169">
            <v>202.52310525455781</v>
          </cell>
        </row>
        <row r="170">
          <cell r="H170">
            <v>305021950</v>
          </cell>
          <cell r="AR170">
            <v>0</v>
          </cell>
          <cell r="BD170">
            <v>0</v>
          </cell>
        </row>
        <row r="171">
          <cell r="H171">
            <v>203358013</v>
          </cell>
          <cell r="AR171">
            <v>231.72996739568816</v>
          </cell>
          <cell r="BD171">
            <v>270.50635331120702</v>
          </cell>
        </row>
        <row r="172">
          <cell r="H172">
            <v>301933515</v>
          </cell>
          <cell r="AR172">
            <v>35.460124419514521</v>
          </cell>
          <cell r="BD172">
            <v>41.393821664444069</v>
          </cell>
        </row>
        <row r="173">
          <cell r="H173">
            <v>302033463</v>
          </cell>
          <cell r="AR173">
            <v>370.16733893561138</v>
          </cell>
          <cell r="BD173">
            <v>432.10905389463665</v>
          </cell>
        </row>
        <row r="174">
          <cell r="H174">
            <v>203248442</v>
          </cell>
          <cell r="AR174">
            <v>232.48799443810606</v>
          </cell>
          <cell r="BD174">
            <v>271.39122432405105</v>
          </cell>
        </row>
        <row r="175">
          <cell r="H175">
            <v>203622967</v>
          </cell>
          <cell r="AR175">
            <v>125.48664338344364</v>
          </cell>
          <cell r="BD175">
            <v>146.48487061216778</v>
          </cell>
        </row>
        <row r="176">
          <cell r="H176">
            <v>203630048</v>
          </cell>
          <cell r="AR176">
            <v>328.254423433726</v>
          </cell>
          <cell r="BD176">
            <v>383.1826674782601</v>
          </cell>
        </row>
        <row r="177">
          <cell r="H177">
            <v>205010532</v>
          </cell>
          <cell r="AR177">
            <v>354.68880005790942</v>
          </cell>
          <cell r="BD177">
            <v>414.0404236115134</v>
          </cell>
        </row>
        <row r="178">
          <cell r="H178">
            <v>205157285</v>
          </cell>
          <cell r="AR178">
            <v>293.59368708138311</v>
          </cell>
          <cell r="BD178">
            <v>342.72199897204291</v>
          </cell>
        </row>
        <row r="179">
          <cell r="H179">
            <v>205781089</v>
          </cell>
          <cell r="AR179">
            <v>13.23735200166753</v>
          </cell>
          <cell r="BD179">
            <v>15.452415834304038</v>
          </cell>
        </row>
        <row r="180">
          <cell r="H180">
            <v>205781072</v>
          </cell>
          <cell r="AR180">
            <v>66.372877019394181</v>
          </cell>
          <cell r="BD180">
            <v>77.479339953610207</v>
          </cell>
        </row>
        <row r="181">
          <cell r="H181">
            <v>206790385</v>
          </cell>
          <cell r="AR181">
            <v>8.4885104936512086</v>
          </cell>
          <cell r="BD181">
            <v>9.9089299691681898</v>
          </cell>
        </row>
        <row r="182">
          <cell r="H182">
            <v>300702684</v>
          </cell>
          <cell r="AR182">
            <v>344.78738723024168</v>
          </cell>
          <cell r="BD182">
            <v>402.48216419973977</v>
          </cell>
        </row>
        <row r="183">
          <cell r="H183">
            <v>301028571</v>
          </cell>
          <cell r="AR183">
            <v>0</v>
          </cell>
          <cell r="BD183">
            <v>0</v>
          </cell>
        </row>
        <row r="184">
          <cell r="H184">
            <v>301254767</v>
          </cell>
          <cell r="AR184">
            <v>129.10449419473946</v>
          </cell>
          <cell r="BD184">
            <v>150.70811217555411</v>
          </cell>
        </row>
        <row r="185">
          <cell r="H185">
            <v>301280736</v>
          </cell>
          <cell r="AR185">
            <v>0</v>
          </cell>
          <cell r="BD185">
            <v>0</v>
          </cell>
        </row>
        <row r="186">
          <cell r="H186">
            <v>305303869</v>
          </cell>
          <cell r="AR186">
            <v>275.81476991625698</v>
          </cell>
          <cell r="BD186">
            <v>321.96805807173541</v>
          </cell>
        </row>
        <row r="187">
          <cell r="H187">
            <v>305207267</v>
          </cell>
          <cell r="AR187">
            <v>402.2097445731971</v>
          </cell>
          <cell r="BD187">
            <v>469.51325499022204</v>
          </cell>
        </row>
        <row r="188">
          <cell r="H188">
            <v>300170288</v>
          </cell>
          <cell r="AR188">
            <v>310.93859469900144</v>
          </cell>
          <cell r="BD188">
            <v>362.96930561473579</v>
          </cell>
        </row>
        <row r="189">
          <cell r="H189">
            <v>304514084</v>
          </cell>
          <cell r="AR189">
            <v>334.20802449297588</v>
          </cell>
          <cell r="BD189">
            <v>390.13251056375736</v>
          </cell>
        </row>
        <row r="190">
          <cell r="H190">
            <v>203289835</v>
          </cell>
          <cell r="AR190">
            <v>305.67545370126896</v>
          </cell>
          <cell r="BD190">
            <v>356.82546028363845</v>
          </cell>
        </row>
        <row r="191">
          <cell r="H191">
            <v>305465335</v>
          </cell>
          <cell r="AR191">
            <v>0</v>
          </cell>
          <cell r="BD191">
            <v>0</v>
          </cell>
        </row>
        <row r="192">
          <cell r="H192">
            <v>300723681</v>
          </cell>
          <cell r="AR192">
            <v>264.95611005704154</v>
          </cell>
          <cell r="BD192">
            <v>309.2923713084972</v>
          </cell>
        </row>
        <row r="193">
          <cell r="H193">
            <v>301679388</v>
          </cell>
          <cell r="AR193">
            <v>147.09437842724964</v>
          </cell>
          <cell r="BD193">
            <v>171.70832218256444</v>
          </cell>
        </row>
        <row r="194">
          <cell r="H194">
            <v>203697787</v>
          </cell>
          <cell r="AR194">
            <v>400.95958365895945</v>
          </cell>
          <cell r="BD194">
            <v>468.05389919880997</v>
          </cell>
        </row>
        <row r="195">
          <cell r="H195">
            <v>207255297</v>
          </cell>
          <cell r="AR195">
            <v>2533.3303887374832</v>
          </cell>
          <cell r="BD195">
            <v>2957.2436094106583</v>
          </cell>
        </row>
        <row r="196">
          <cell r="H196">
            <v>203693509</v>
          </cell>
          <cell r="AR196">
            <v>0</v>
          </cell>
          <cell r="BD196">
            <v>0</v>
          </cell>
        </row>
        <row r="197">
          <cell r="H197">
            <v>203414971</v>
          </cell>
          <cell r="AR197">
            <v>0</v>
          </cell>
          <cell r="BD197">
            <v>0</v>
          </cell>
        </row>
        <row r="198">
          <cell r="H198">
            <v>203414988</v>
          </cell>
          <cell r="AR198">
            <v>0</v>
          </cell>
          <cell r="BD198">
            <v>0</v>
          </cell>
        </row>
        <row r="199">
          <cell r="H199">
            <v>203693516</v>
          </cell>
          <cell r="AR199">
            <v>0</v>
          </cell>
          <cell r="BD199">
            <v>0</v>
          </cell>
        </row>
        <row r="200">
          <cell r="H200">
            <v>302201523</v>
          </cell>
          <cell r="AR200">
            <v>0</v>
          </cell>
          <cell r="BD200">
            <v>0</v>
          </cell>
        </row>
        <row r="201">
          <cell r="H201">
            <v>207251912</v>
          </cell>
          <cell r="AR201">
            <v>0</v>
          </cell>
          <cell r="BD201">
            <v>0</v>
          </cell>
        </row>
        <row r="202">
          <cell r="H202">
            <v>304703656</v>
          </cell>
          <cell r="AR202">
            <v>0</v>
          </cell>
          <cell r="BD202">
            <v>0</v>
          </cell>
        </row>
        <row r="203">
          <cell r="H203">
            <v>207251674</v>
          </cell>
          <cell r="AR203">
            <v>0</v>
          </cell>
          <cell r="BD203">
            <v>0</v>
          </cell>
        </row>
        <row r="204">
          <cell r="H204">
            <v>207251650</v>
          </cell>
          <cell r="AR204">
            <v>0</v>
          </cell>
          <cell r="BD204">
            <v>0</v>
          </cell>
        </row>
        <row r="205">
          <cell r="H205">
            <v>207251667</v>
          </cell>
          <cell r="AR205">
            <v>0</v>
          </cell>
          <cell r="BD205">
            <v>0</v>
          </cell>
        </row>
        <row r="206">
          <cell r="H206">
            <v>207251936</v>
          </cell>
          <cell r="AR206">
            <v>0</v>
          </cell>
          <cell r="BD206">
            <v>0</v>
          </cell>
        </row>
        <row r="207">
          <cell r="H207">
            <v>305033105</v>
          </cell>
          <cell r="AR207">
            <v>0</v>
          </cell>
          <cell r="BD207">
            <v>0</v>
          </cell>
        </row>
        <row r="208">
          <cell r="H208">
            <v>203476279</v>
          </cell>
          <cell r="AR208">
            <v>0</v>
          </cell>
          <cell r="BD208">
            <v>0</v>
          </cell>
        </row>
        <row r="209">
          <cell r="H209">
            <v>300865165</v>
          </cell>
          <cell r="AR209">
            <v>0</v>
          </cell>
          <cell r="BD209">
            <v>0</v>
          </cell>
        </row>
        <row r="210">
          <cell r="H210">
            <v>204064861</v>
          </cell>
          <cell r="AR210">
            <v>0</v>
          </cell>
          <cell r="BD210">
            <v>0</v>
          </cell>
        </row>
        <row r="211">
          <cell r="H211">
            <v>205632914</v>
          </cell>
          <cell r="AR211">
            <v>196.85020458039907</v>
          </cell>
          <cell r="BD211">
            <v>229.79000768892195</v>
          </cell>
        </row>
        <row r="212">
          <cell r="H212">
            <v>205632906</v>
          </cell>
          <cell r="AR212">
            <v>0</v>
          </cell>
          <cell r="BD212">
            <v>0</v>
          </cell>
        </row>
        <row r="213">
          <cell r="H213">
            <v>205632921</v>
          </cell>
          <cell r="AR213">
            <v>0</v>
          </cell>
          <cell r="BD213">
            <v>0</v>
          </cell>
        </row>
        <row r="214">
          <cell r="H214">
            <v>200464382</v>
          </cell>
          <cell r="AR214">
            <v>45.101666582283436</v>
          </cell>
          <cell r="BD214">
            <v>52.648725119781091</v>
          </cell>
        </row>
        <row r="215">
          <cell r="H215">
            <v>203961657</v>
          </cell>
          <cell r="AR215">
            <v>468.13477943482042</v>
          </cell>
          <cell r="BD215">
            <v>546.46981340496143</v>
          </cell>
        </row>
        <row r="216">
          <cell r="H216">
            <v>300374215</v>
          </cell>
          <cell r="AR216">
            <v>0</v>
          </cell>
          <cell r="BD216">
            <v>0</v>
          </cell>
        </row>
        <row r="217">
          <cell r="H217">
            <v>300477165</v>
          </cell>
          <cell r="AR217">
            <v>0</v>
          </cell>
          <cell r="BD217">
            <v>0</v>
          </cell>
        </row>
        <row r="218">
          <cell r="H218">
            <v>303097834</v>
          </cell>
          <cell r="AR218">
            <v>0</v>
          </cell>
          <cell r="BD218">
            <v>0</v>
          </cell>
        </row>
        <row r="219">
          <cell r="H219">
            <v>303016055</v>
          </cell>
          <cell r="AR219">
            <v>0</v>
          </cell>
          <cell r="BD219">
            <v>0</v>
          </cell>
        </row>
        <row r="220">
          <cell r="H220">
            <v>306274629</v>
          </cell>
          <cell r="AR220">
            <v>59.822543233662458</v>
          </cell>
          <cell r="BD220">
            <v>69.832910252423233</v>
          </cell>
        </row>
        <row r="221">
          <cell r="H221">
            <v>203474882</v>
          </cell>
          <cell r="AR221">
            <v>487.34553896955407</v>
          </cell>
          <cell r="BD221">
            <v>568.89519310220987</v>
          </cell>
        </row>
        <row r="222">
          <cell r="H222">
            <v>206169364</v>
          </cell>
          <cell r="AR222">
            <v>0</v>
          </cell>
          <cell r="BD222">
            <v>0</v>
          </cell>
        </row>
        <row r="223">
          <cell r="H223">
            <v>206169372</v>
          </cell>
          <cell r="AR223">
            <v>0</v>
          </cell>
          <cell r="BD223">
            <v>0</v>
          </cell>
        </row>
        <row r="224">
          <cell r="H224">
            <v>203495342</v>
          </cell>
          <cell r="AR224">
            <v>0</v>
          </cell>
          <cell r="BD224">
            <v>0</v>
          </cell>
        </row>
        <row r="225">
          <cell r="H225">
            <v>204489048</v>
          </cell>
          <cell r="AR225">
            <v>0</v>
          </cell>
          <cell r="BD225">
            <v>0</v>
          </cell>
        </row>
        <row r="226">
          <cell r="H226">
            <v>305143048</v>
          </cell>
          <cell r="AR226">
            <v>0</v>
          </cell>
          <cell r="BD226">
            <v>0</v>
          </cell>
        </row>
        <row r="227">
          <cell r="H227">
            <v>207825435</v>
          </cell>
          <cell r="AR227">
            <v>27.785305824087189</v>
          </cell>
          <cell r="BD227">
            <v>32.434742206977589</v>
          </cell>
        </row>
        <row r="228">
          <cell r="H228">
            <v>305084779</v>
          </cell>
          <cell r="AR228">
            <v>0</v>
          </cell>
          <cell r="BD228">
            <v>0</v>
          </cell>
        </row>
        <row r="229">
          <cell r="H229">
            <v>203895612</v>
          </cell>
          <cell r="AR229">
            <v>0</v>
          </cell>
          <cell r="BD229">
            <v>0</v>
          </cell>
        </row>
        <row r="230">
          <cell r="H230">
            <v>206279988</v>
          </cell>
          <cell r="AR230">
            <v>0</v>
          </cell>
          <cell r="BD230">
            <v>0</v>
          </cell>
        </row>
        <row r="231">
          <cell r="H231">
            <v>301687362</v>
          </cell>
          <cell r="AR231">
            <v>0</v>
          </cell>
          <cell r="BD231">
            <v>0</v>
          </cell>
        </row>
        <row r="232">
          <cell r="H232">
            <v>305511998</v>
          </cell>
          <cell r="AR232">
            <v>97.145965857628312</v>
          </cell>
          <cell r="BD232">
            <v>113.40182393488323</v>
          </cell>
        </row>
        <row r="233">
          <cell r="H233">
            <v>302204700</v>
          </cell>
          <cell r="AR233">
            <v>0</v>
          </cell>
          <cell r="BD233">
            <v>0</v>
          </cell>
        </row>
        <row r="234">
          <cell r="H234">
            <v>302191878</v>
          </cell>
          <cell r="AR234">
            <v>0</v>
          </cell>
          <cell r="BD234">
            <v>0</v>
          </cell>
        </row>
        <row r="235">
          <cell r="H235">
            <v>305564576</v>
          </cell>
          <cell r="AR235">
            <v>0</v>
          </cell>
          <cell r="BD235">
            <v>0</v>
          </cell>
        </row>
        <row r="236">
          <cell r="H236">
            <v>203462099</v>
          </cell>
          <cell r="AR236">
            <v>0</v>
          </cell>
          <cell r="BD236">
            <v>0</v>
          </cell>
        </row>
        <row r="237">
          <cell r="H237">
            <v>304954764</v>
          </cell>
          <cell r="AR237">
            <v>0</v>
          </cell>
          <cell r="BD237">
            <v>0</v>
          </cell>
        </row>
        <row r="238">
          <cell r="H238">
            <v>304972971</v>
          </cell>
          <cell r="AR238">
            <v>0</v>
          </cell>
          <cell r="BD238">
            <v>0</v>
          </cell>
        </row>
        <row r="239">
          <cell r="H239">
            <v>207251682</v>
          </cell>
          <cell r="AR239">
            <v>0</v>
          </cell>
          <cell r="BD239">
            <v>0</v>
          </cell>
        </row>
        <row r="240">
          <cell r="H240" t="str">
            <v>304927321</v>
          </cell>
          <cell r="AR240">
            <v>33.490117507319269</v>
          </cell>
          <cell r="BD240">
            <v>39.09416490530829</v>
          </cell>
        </row>
        <row r="241">
          <cell r="H241">
            <v>207247970</v>
          </cell>
          <cell r="AR241">
            <v>0</v>
          </cell>
          <cell r="BD241">
            <v>0</v>
          </cell>
        </row>
        <row r="242">
          <cell r="H242">
            <v>203837524</v>
          </cell>
          <cell r="AR242">
            <v>0</v>
          </cell>
          <cell r="BD242">
            <v>0</v>
          </cell>
        </row>
        <row r="243">
          <cell r="H243">
            <v>302307438</v>
          </cell>
          <cell r="AR243">
            <v>118.10884589190746</v>
          </cell>
          <cell r="BD243">
            <v>137.87251409508335</v>
          </cell>
        </row>
        <row r="244">
          <cell r="H244">
            <v>304350037</v>
          </cell>
          <cell r="AR244">
            <v>0</v>
          </cell>
          <cell r="BD244">
            <v>0</v>
          </cell>
        </row>
        <row r="245">
          <cell r="H245">
            <v>301453377</v>
          </cell>
          <cell r="AR245">
            <v>0</v>
          </cell>
          <cell r="BD245">
            <v>0</v>
          </cell>
        </row>
        <row r="246">
          <cell r="H246">
            <v>301602697</v>
          </cell>
          <cell r="AR246">
            <v>122.69868838525129</v>
          </cell>
          <cell r="BD246">
            <v>143.23039494709764</v>
          </cell>
        </row>
        <row r="247">
          <cell r="H247">
            <v>203637702</v>
          </cell>
          <cell r="AR247">
            <v>383.31248366930527</v>
          </cell>
          <cell r="BD247">
            <v>447.45383301674218</v>
          </cell>
        </row>
        <row r="248">
          <cell r="H248">
            <v>206805349</v>
          </cell>
          <cell r="AR248">
            <v>260.04091240977317</v>
          </cell>
          <cell r="BD248">
            <v>303.55469220592317</v>
          </cell>
        </row>
        <row r="249">
          <cell r="H249">
            <v>206293379</v>
          </cell>
          <cell r="AR249">
            <v>0</v>
          </cell>
          <cell r="BD249">
            <v>0</v>
          </cell>
        </row>
        <row r="250">
          <cell r="H250">
            <v>301249044</v>
          </cell>
          <cell r="AR250">
            <v>0</v>
          </cell>
          <cell r="BD250">
            <v>0</v>
          </cell>
        </row>
        <row r="251">
          <cell r="H251">
            <v>302035072</v>
          </cell>
          <cell r="AR251">
            <v>154.4751126883493</v>
          </cell>
          <cell r="BD251">
            <v>180.3241068916694</v>
          </cell>
        </row>
        <row r="252">
          <cell r="H252">
            <v>302033391</v>
          </cell>
          <cell r="AR252">
            <v>253.69092346279712</v>
          </cell>
          <cell r="BD252">
            <v>296.14213191897551</v>
          </cell>
        </row>
        <row r="253">
          <cell r="H253">
            <v>302023791</v>
          </cell>
          <cell r="AR253">
            <v>159.35528799051204</v>
          </cell>
          <cell r="BD253">
            <v>186.02090320741436</v>
          </cell>
        </row>
        <row r="254">
          <cell r="H254">
            <v>303876324</v>
          </cell>
          <cell r="AR254">
            <v>4.4603631810129327</v>
          </cell>
          <cell r="BD254">
            <v>5.2067352017494581</v>
          </cell>
        </row>
        <row r="255">
          <cell r="H255">
            <v>304272015</v>
          </cell>
          <cell r="AR255">
            <v>0</v>
          </cell>
          <cell r="BD255">
            <v>0</v>
          </cell>
        </row>
        <row r="256">
          <cell r="H256">
            <v>206793420</v>
          </cell>
          <cell r="AR256">
            <v>14.446717356098508</v>
          </cell>
          <cell r="BD256">
            <v>16.864149566995732</v>
          </cell>
        </row>
        <row r="257">
          <cell r="H257">
            <v>203326037</v>
          </cell>
          <cell r="AR257">
            <v>44.416359548105937</v>
          </cell>
          <cell r="BD257">
            <v>51.848742671255863</v>
          </cell>
        </row>
        <row r="258">
          <cell r="H258">
            <v>301619492</v>
          </cell>
          <cell r="AR258">
            <v>10.65871023789588</v>
          </cell>
          <cell r="BD258">
            <v>12.442278699892016</v>
          </cell>
        </row>
        <row r="259">
          <cell r="H259">
            <v>301705759</v>
          </cell>
          <cell r="AR259">
            <v>106.32017860289317</v>
          </cell>
          <cell r="BD259">
            <v>124.11119770346974</v>
          </cell>
        </row>
        <row r="260">
          <cell r="H260">
            <v>302822494</v>
          </cell>
          <cell r="AR260">
            <v>0</v>
          </cell>
          <cell r="BD260">
            <v>0</v>
          </cell>
        </row>
        <row r="261">
          <cell r="H261">
            <v>301699244</v>
          </cell>
          <cell r="AR261">
            <v>256.98861774951996</v>
          </cell>
          <cell r="BD261">
            <v>299.99164377047202</v>
          </cell>
        </row>
        <row r="262">
          <cell r="H262">
            <v>301734564</v>
          </cell>
          <cell r="AR262">
            <v>278.63680481797672</v>
          </cell>
          <cell r="BD262">
            <v>325.2623163791975</v>
          </cell>
        </row>
        <row r="263">
          <cell r="H263">
            <v>301718568</v>
          </cell>
          <cell r="AR263">
            <v>149.0091339418797</v>
          </cell>
          <cell r="BD263">
            <v>173.94348208685372</v>
          </cell>
        </row>
        <row r="264">
          <cell r="H264">
            <v>302018529</v>
          </cell>
          <cell r="AR264">
            <v>361.16793390246278</v>
          </cell>
          <cell r="BD264">
            <v>421.60373917489335</v>
          </cell>
        </row>
        <row r="265">
          <cell r="H265">
            <v>203312094</v>
          </cell>
          <cell r="AR265">
            <v>0</v>
          </cell>
          <cell r="BD265">
            <v>0</v>
          </cell>
        </row>
        <row r="266">
          <cell r="H266">
            <v>303361689</v>
          </cell>
          <cell r="AR266">
            <v>0</v>
          </cell>
          <cell r="BD266">
            <v>0</v>
          </cell>
        </row>
        <row r="267">
          <cell r="H267">
            <v>301662354</v>
          </cell>
          <cell r="AR267">
            <v>0</v>
          </cell>
          <cell r="BD267">
            <v>0</v>
          </cell>
        </row>
        <row r="268">
          <cell r="H268">
            <v>203617164</v>
          </cell>
          <cell r="AR268">
            <v>499.05893253766425</v>
          </cell>
          <cell r="BD268">
            <v>582.56863989296528</v>
          </cell>
        </row>
        <row r="269">
          <cell r="H269">
            <v>203388775</v>
          </cell>
          <cell r="AR269">
            <v>269.5169800721859</v>
          </cell>
          <cell r="BD269">
            <v>314.61643159119888</v>
          </cell>
        </row>
        <row r="270">
          <cell r="H270">
            <v>302725091</v>
          </cell>
          <cell r="AR270">
            <v>0</v>
          </cell>
          <cell r="BD270">
            <v>0</v>
          </cell>
        </row>
        <row r="271">
          <cell r="H271">
            <v>301058234</v>
          </cell>
          <cell r="AR271">
            <v>433.40152068295527</v>
          </cell>
          <cell r="BD271">
            <v>505.924487009872</v>
          </cell>
        </row>
        <row r="272">
          <cell r="H272">
            <v>303092572</v>
          </cell>
          <cell r="AR272">
            <v>346.72121654636419</v>
          </cell>
          <cell r="BD272">
            <v>404.73958960789759</v>
          </cell>
        </row>
        <row r="273">
          <cell r="H273">
            <v>302023744</v>
          </cell>
          <cell r="AR273">
            <v>423.91700144767839</v>
          </cell>
          <cell r="BD273">
            <v>494.85288181319129</v>
          </cell>
        </row>
        <row r="274">
          <cell r="H274">
            <v>302035064</v>
          </cell>
          <cell r="AR274">
            <v>0</v>
          </cell>
          <cell r="BD274">
            <v>0</v>
          </cell>
        </row>
        <row r="275">
          <cell r="H275">
            <v>302028040</v>
          </cell>
          <cell r="AR275">
            <v>56.264218248509778</v>
          </cell>
          <cell r="BD275">
            <v>65.679155231234219</v>
          </cell>
        </row>
        <row r="276">
          <cell r="H276">
            <v>302039731</v>
          </cell>
          <cell r="AR276">
            <v>117.68575042590405</v>
          </cell>
          <cell r="BD276">
            <v>137.37862021982266</v>
          </cell>
        </row>
        <row r="277">
          <cell r="H277">
            <v>203632836</v>
          </cell>
          <cell r="AR277">
            <v>153.4050766808102</v>
          </cell>
          <cell r="BD277">
            <v>179.07501709303821</v>
          </cell>
        </row>
        <row r="278">
          <cell r="H278">
            <v>203307487</v>
          </cell>
          <cell r="AR278">
            <v>215.16248287619726</v>
          </cell>
          <cell r="BD278">
            <v>251.16655936364722</v>
          </cell>
        </row>
        <row r="279">
          <cell r="H279">
            <v>203644149</v>
          </cell>
          <cell r="AR279">
            <v>0</v>
          </cell>
          <cell r="BD279">
            <v>0</v>
          </cell>
        </row>
        <row r="280">
          <cell r="H280">
            <v>304047199</v>
          </cell>
          <cell r="AR280">
            <v>0</v>
          </cell>
          <cell r="BD280">
            <v>0</v>
          </cell>
        </row>
        <row r="281">
          <cell r="H281">
            <v>203373201</v>
          </cell>
          <cell r="AR281">
            <v>2.2488480140263505</v>
          </cell>
          <cell r="BD281">
            <v>2.6251575584381555</v>
          </cell>
        </row>
        <row r="282">
          <cell r="H282">
            <v>301320130</v>
          </cell>
          <cell r="AR282">
            <v>194.75652501204939</v>
          </cell>
          <cell r="BD282">
            <v>227.345983588796</v>
          </cell>
        </row>
        <row r="283">
          <cell r="H283">
            <v>301333383</v>
          </cell>
          <cell r="AR283">
            <v>75.95118439238891</v>
          </cell>
          <cell r="BD283">
            <v>88.66042726606139</v>
          </cell>
        </row>
        <row r="284">
          <cell r="H284">
            <v>203151826</v>
          </cell>
          <cell r="AR284">
            <v>79.590924169375796</v>
          </cell>
          <cell r="BD284">
            <v>92.909220571215869</v>
          </cell>
        </row>
        <row r="285">
          <cell r="H285">
            <v>203298089</v>
          </cell>
          <cell r="AR285">
            <v>96.056746603768232</v>
          </cell>
          <cell r="BD285">
            <v>112.1303408736746</v>
          </cell>
        </row>
        <row r="286">
          <cell r="H286">
            <v>301037711</v>
          </cell>
          <cell r="AR286">
            <v>0</v>
          </cell>
          <cell r="BD286">
            <v>0</v>
          </cell>
        </row>
        <row r="287">
          <cell r="H287">
            <v>302635093</v>
          </cell>
          <cell r="AR287">
            <v>94.474265588328464</v>
          </cell>
          <cell r="BD287">
            <v>110.28305640942627</v>
          </cell>
        </row>
        <row r="288">
          <cell r="H288">
            <v>206231486</v>
          </cell>
          <cell r="AR288">
            <v>0</v>
          </cell>
          <cell r="BD288">
            <v>0</v>
          </cell>
        </row>
        <row r="289">
          <cell r="H289">
            <v>300131081</v>
          </cell>
          <cell r="AR289">
            <v>0</v>
          </cell>
          <cell r="BD289">
            <v>0</v>
          </cell>
        </row>
        <row r="290">
          <cell r="H290">
            <v>303056710</v>
          </cell>
          <cell r="AR290">
            <v>0</v>
          </cell>
          <cell r="BD290">
            <v>0</v>
          </cell>
        </row>
        <row r="291">
          <cell r="H291">
            <v>206810200</v>
          </cell>
          <cell r="AR291">
            <v>0</v>
          </cell>
          <cell r="BD291">
            <v>0</v>
          </cell>
        </row>
        <row r="292">
          <cell r="H292">
            <v>206801719</v>
          </cell>
          <cell r="AR292">
            <v>0</v>
          </cell>
          <cell r="BD292">
            <v>0</v>
          </cell>
        </row>
        <row r="293">
          <cell r="H293">
            <v>300938359</v>
          </cell>
          <cell r="AR293">
            <v>0</v>
          </cell>
          <cell r="BD293">
            <v>0</v>
          </cell>
        </row>
        <row r="294">
          <cell r="H294">
            <v>206795101</v>
          </cell>
          <cell r="AR294">
            <v>15.850164872990234</v>
          </cell>
          <cell r="BD294">
            <v>18.502442076698618</v>
          </cell>
        </row>
        <row r="295">
          <cell r="H295">
            <v>300340075</v>
          </cell>
          <cell r="AR295">
            <v>1.8157505067557604</v>
          </cell>
          <cell r="BD295">
            <v>2.1195879567306073</v>
          </cell>
        </row>
        <row r="296">
          <cell r="H296">
            <v>203364061</v>
          </cell>
          <cell r="AR296">
            <v>0</v>
          </cell>
          <cell r="BD296">
            <v>0</v>
          </cell>
        </row>
        <row r="297">
          <cell r="H297">
            <v>301042635</v>
          </cell>
          <cell r="AR297">
            <v>0</v>
          </cell>
          <cell r="BD297">
            <v>0</v>
          </cell>
        </row>
        <row r="298">
          <cell r="H298">
            <v>206185504</v>
          </cell>
          <cell r="AR298">
            <v>18.017628496523546</v>
          </cell>
          <cell r="BD298">
            <v>21.032596839701448</v>
          </cell>
        </row>
        <row r="299">
          <cell r="H299">
            <v>206279806</v>
          </cell>
          <cell r="AR299">
            <v>0</v>
          </cell>
          <cell r="BD299">
            <v>0</v>
          </cell>
        </row>
        <row r="300">
          <cell r="H300">
            <v>207254267</v>
          </cell>
          <cell r="AR300">
            <v>0</v>
          </cell>
          <cell r="BD300">
            <v>0</v>
          </cell>
        </row>
        <row r="301">
          <cell r="H301">
            <v>203292065</v>
          </cell>
          <cell r="AR301">
            <v>0</v>
          </cell>
          <cell r="BD301">
            <v>0</v>
          </cell>
        </row>
        <row r="302">
          <cell r="H302">
            <v>203356672</v>
          </cell>
          <cell r="AR302">
            <v>0</v>
          </cell>
          <cell r="BD302">
            <v>0</v>
          </cell>
        </row>
        <row r="303">
          <cell r="H303">
            <v>206787324</v>
          </cell>
          <cell r="AR303">
            <v>2.7361207113822933E-11</v>
          </cell>
          <cell r="BD303">
            <v>3.1939677210219192E-11</v>
          </cell>
        </row>
        <row r="304">
          <cell r="H304">
            <v>205249581</v>
          </cell>
          <cell r="AR304">
            <v>0</v>
          </cell>
          <cell r="BD304">
            <v>0</v>
          </cell>
        </row>
        <row r="305">
          <cell r="H305">
            <v>206989548</v>
          </cell>
          <cell r="AR305">
            <v>0</v>
          </cell>
          <cell r="BD305">
            <v>0</v>
          </cell>
        </row>
        <row r="306">
          <cell r="H306">
            <v>205803336</v>
          </cell>
          <cell r="AR306">
            <v>96.913395597160829</v>
          </cell>
          <cell r="BD306">
            <v>113.13033667859636</v>
          </cell>
        </row>
        <row r="307">
          <cell r="H307">
            <v>300494414</v>
          </cell>
          <cell r="AR307">
            <v>115.57373884878807</v>
          </cell>
          <cell r="BD307">
            <v>134.91319653596585</v>
          </cell>
        </row>
        <row r="308">
          <cell r="H308">
            <v>203636119</v>
          </cell>
          <cell r="AR308">
            <v>0.27361207113822933</v>
          </cell>
          <cell r="BD308">
            <v>0.31939677210219186</v>
          </cell>
        </row>
        <row r="309">
          <cell r="H309">
            <v>302205952</v>
          </cell>
          <cell r="AR309">
            <v>144.46717356098509</v>
          </cell>
          <cell r="BD309">
            <v>168.64149566995732</v>
          </cell>
        </row>
        <row r="310">
          <cell r="H310">
            <v>302436959</v>
          </cell>
          <cell r="AR310">
            <v>96.311449040656726</v>
          </cell>
          <cell r="BD310">
            <v>112.42766377997155</v>
          </cell>
        </row>
        <row r="311">
          <cell r="H311">
            <v>305436631</v>
          </cell>
          <cell r="AR311">
            <v>26.333155358532895</v>
          </cell>
          <cell r="BD311">
            <v>30.739597071840556</v>
          </cell>
        </row>
        <row r="312">
          <cell r="H312">
            <v>301028556</v>
          </cell>
          <cell r="AR312">
            <v>0</v>
          </cell>
          <cell r="BD312">
            <v>0</v>
          </cell>
        </row>
        <row r="313">
          <cell r="H313">
            <v>205723278</v>
          </cell>
          <cell r="AR313">
            <v>0</v>
          </cell>
          <cell r="BD313">
            <v>0</v>
          </cell>
        </row>
        <row r="314">
          <cell r="H314">
            <v>204030248</v>
          </cell>
          <cell r="AR314">
            <v>0</v>
          </cell>
          <cell r="BD314">
            <v>0</v>
          </cell>
        </row>
        <row r="315">
          <cell r="H315">
            <v>302191893</v>
          </cell>
          <cell r="AR315">
            <v>0</v>
          </cell>
          <cell r="BD315">
            <v>0</v>
          </cell>
        </row>
        <row r="316">
          <cell r="H316">
            <v>303363020</v>
          </cell>
          <cell r="AR316">
            <v>0</v>
          </cell>
          <cell r="BD316">
            <v>0</v>
          </cell>
        </row>
        <row r="317">
          <cell r="H317">
            <v>205746304</v>
          </cell>
          <cell r="AR317">
            <v>0</v>
          </cell>
          <cell r="BD317">
            <v>0</v>
          </cell>
        </row>
        <row r="318">
          <cell r="H318">
            <v>203301124</v>
          </cell>
          <cell r="AR318">
            <v>0</v>
          </cell>
          <cell r="BD318">
            <v>0</v>
          </cell>
        </row>
        <row r="319">
          <cell r="H319">
            <v>204089822</v>
          </cell>
          <cell r="AR319">
            <v>0</v>
          </cell>
          <cell r="BD319">
            <v>0</v>
          </cell>
        </row>
        <row r="320">
          <cell r="H320">
            <v>203350998</v>
          </cell>
          <cell r="AR320">
            <v>0</v>
          </cell>
          <cell r="BD320">
            <v>0</v>
          </cell>
        </row>
        <row r="321">
          <cell r="H321">
            <v>305509721</v>
          </cell>
          <cell r="AR321">
            <v>0</v>
          </cell>
          <cell r="BD321">
            <v>0</v>
          </cell>
        </row>
        <row r="322">
          <cell r="H322">
            <v>305530420</v>
          </cell>
          <cell r="AR322">
            <v>346.30441415799686</v>
          </cell>
          <cell r="BD322">
            <v>404.25304185839508</v>
          </cell>
        </row>
        <row r="323">
          <cell r="H323">
            <v>305044985</v>
          </cell>
          <cell r="AR323">
            <v>0</v>
          </cell>
          <cell r="BD323">
            <v>0</v>
          </cell>
        </row>
        <row r="324">
          <cell r="H324">
            <v>203628071</v>
          </cell>
          <cell r="AR324">
            <v>41.94913869997005</v>
          </cell>
          <cell r="BD324">
            <v>48.968671000149939</v>
          </cell>
        </row>
        <row r="325">
          <cell r="H325">
            <v>203622230</v>
          </cell>
          <cell r="AR325">
            <v>0</v>
          </cell>
          <cell r="BD325">
            <v>0</v>
          </cell>
        </row>
        <row r="326">
          <cell r="H326">
            <v>203622223</v>
          </cell>
          <cell r="AR326">
            <v>187.74217555500843</v>
          </cell>
          <cell r="BD326">
            <v>219.15789245065389</v>
          </cell>
        </row>
        <row r="327">
          <cell r="H327">
            <v>207111760</v>
          </cell>
          <cell r="AR327">
            <v>0</v>
          </cell>
          <cell r="BD327">
            <v>0</v>
          </cell>
        </row>
        <row r="328">
          <cell r="H328">
            <v>207094823</v>
          </cell>
          <cell r="AR328">
            <v>23.825257515821118</v>
          </cell>
          <cell r="BD328">
            <v>27.812041747282095</v>
          </cell>
        </row>
        <row r="329">
          <cell r="H329">
            <v>207121194</v>
          </cell>
          <cell r="AR329">
            <v>166.20130522112038</v>
          </cell>
          <cell r="BD329">
            <v>194.01249435365301</v>
          </cell>
        </row>
        <row r="330">
          <cell r="H330">
            <v>300173988</v>
          </cell>
          <cell r="AR330">
            <v>0</v>
          </cell>
          <cell r="BD330">
            <v>0</v>
          </cell>
        </row>
        <row r="331">
          <cell r="H331">
            <v>300485726</v>
          </cell>
          <cell r="AR331">
            <v>0</v>
          </cell>
          <cell r="BD331">
            <v>0</v>
          </cell>
        </row>
        <row r="332">
          <cell r="H332">
            <v>207253387</v>
          </cell>
          <cell r="AR332">
            <v>0</v>
          </cell>
          <cell r="BD332">
            <v>0</v>
          </cell>
        </row>
        <row r="333">
          <cell r="H333">
            <v>207254228</v>
          </cell>
          <cell r="AR333">
            <v>0</v>
          </cell>
          <cell r="BD333">
            <v>0</v>
          </cell>
        </row>
        <row r="334">
          <cell r="H334">
            <v>207251714</v>
          </cell>
          <cell r="AR334">
            <v>220.24589114453318</v>
          </cell>
          <cell r="BD334">
            <v>257.10059650400359</v>
          </cell>
        </row>
        <row r="335">
          <cell r="H335">
            <v>207251707</v>
          </cell>
          <cell r="AR335">
            <v>0</v>
          </cell>
          <cell r="BD335">
            <v>0</v>
          </cell>
        </row>
        <row r="336">
          <cell r="H336">
            <v>203151834</v>
          </cell>
          <cell r="AR336">
            <v>36.833170595168646</v>
          </cell>
          <cell r="BD336">
            <v>42.996625643913355</v>
          </cell>
        </row>
        <row r="337">
          <cell r="H337">
            <v>203373218</v>
          </cell>
          <cell r="AR337">
            <v>269.81974702957092</v>
          </cell>
          <cell r="BD337">
            <v>314.96986186379496</v>
          </cell>
        </row>
        <row r="338">
          <cell r="H338">
            <v>300796330</v>
          </cell>
          <cell r="AR338">
            <v>92.556974601839201</v>
          </cell>
          <cell r="BD338">
            <v>108.04493676171553</v>
          </cell>
        </row>
        <row r="339">
          <cell r="H339">
            <v>300215364</v>
          </cell>
          <cell r="AR339">
            <v>0</v>
          </cell>
          <cell r="BD339">
            <v>0</v>
          </cell>
        </row>
        <row r="340">
          <cell r="H340">
            <v>203644132</v>
          </cell>
          <cell r="AR340">
            <v>48.328647349287728</v>
          </cell>
          <cell r="BD340">
            <v>56.415690649954364</v>
          </cell>
        </row>
        <row r="341">
          <cell r="H341">
            <v>206793999</v>
          </cell>
          <cell r="AR341">
            <v>0</v>
          </cell>
          <cell r="BD341">
            <v>0</v>
          </cell>
        </row>
        <row r="342">
          <cell r="H342">
            <v>206091013</v>
          </cell>
          <cell r="AR342">
            <v>0</v>
          </cell>
          <cell r="BD342">
            <v>0</v>
          </cell>
        </row>
        <row r="343">
          <cell r="H343">
            <v>301954164</v>
          </cell>
          <cell r="AR343">
            <v>0</v>
          </cell>
          <cell r="BD343">
            <v>0</v>
          </cell>
        </row>
        <row r="344">
          <cell r="H344">
            <v>204360676</v>
          </cell>
          <cell r="AR344">
            <v>131.67054980323871</v>
          </cell>
          <cell r="BD344">
            <v>153.70355705844938</v>
          </cell>
        </row>
        <row r="345">
          <cell r="H345">
            <v>300544952</v>
          </cell>
          <cell r="AR345">
            <v>0</v>
          </cell>
          <cell r="BD345">
            <v>0</v>
          </cell>
        </row>
        <row r="346">
          <cell r="H346">
            <v>300550487</v>
          </cell>
          <cell r="AR346">
            <v>86.489535720325293</v>
          </cell>
          <cell r="BD346">
            <v>100.96220687475876</v>
          </cell>
        </row>
        <row r="347">
          <cell r="H347">
            <v>205913469</v>
          </cell>
          <cell r="AR347">
            <v>0</v>
          </cell>
          <cell r="BD347">
            <v>0</v>
          </cell>
        </row>
        <row r="348">
          <cell r="H348">
            <v>205777883</v>
          </cell>
          <cell r="AR348">
            <v>0</v>
          </cell>
          <cell r="BD348">
            <v>0</v>
          </cell>
        </row>
        <row r="349">
          <cell r="H349">
            <v>300521934</v>
          </cell>
          <cell r="AR349">
            <v>0</v>
          </cell>
          <cell r="BD349">
            <v>0</v>
          </cell>
        </row>
        <row r="350">
          <cell r="H350">
            <v>304234053</v>
          </cell>
          <cell r="AR350">
            <v>0</v>
          </cell>
          <cell r="BD350">
            <v>0</v>
          </cell>
        </row>
        <row r="351">
          <cell r="H351">
            <v>301556106</v>
          </cell>
          <cell r="AR351">
            <v>0</v>
          </cell>
          <cell r="BD351">
            <v>0</v>
          </cell>
        </row>
        <row r="352">
          <cell r="H352">
            <v>301144112</v>
          </cell>
          <cell r="AR352">
            <v>419.98554560084625</v>
          </cell>
          <cell r="BD352">
            <v>490.26355831618048</v>
          </cell>
        </row>
        <row r="353">
          <cell r="H353">
            <v>304898612</v>
          </cell>
          <cell r="AR353">
            <v>355.0659469367663</v>
          </cell>
          <cell r="BD353">
            <v>414.48068012217897</v>
          </cell>
        </row>
        <row r="354">
          <cell r="H354">
            <v>203459615</v>
          </cell>
          <cell r="AR354">
            <v>58.662428052036368</v>
          </cell>
          <cell r="BD354">
            <v>68.478667938709947</v>
          </cell>
        </row>
        <row r="355">
          <cell r="H355">
            <v>302257303</v>
          </cell>
          <cell r="AR355">
            <v>0</v>
          </cell>
          <cell r="BD355">
            <v>0</v>
          </cell>
        </row>
        <row r="356">
          <cell r="H356">
            <v>203807750</v>
          </cell>
          <cell r="AR356">
            <v>42.817702359010326</v>
          </cell>
          <cell r="BD356">
            <v>49.982575203676767</v>
          </cell>
        </row>
        <row r="357">
          <cell r="H357">
            <v>302145269</v>
          </cell>
          <cell r="AR357">
            <v>131.33379414635007</v>
          </cell>
          <cell r="BD357">
            <v>153.31045060905211</v>
          </cell>
        </row>
        <row r="358">
          <cell r="H358">
            <v>302606778</v>
          </cell>
          <cell r="AR358">
            <v>24.077862260164181</v>
          </cell>
          <cell r="BD358">
            <v>28.106915944992888</v>
          </cell>
        </row>
        <row r="359">
          <cell r="H359">
            <v>305674660</v>
          </cell>
          <cell r="AR359">
            <v>0</v>
          </cell>
          <cell r="BD359">
            <v>0</v>
          </cell>
        </row>
        <row r="360">
          <cell r="H360">
            <v>206377502</v>
          </cell>
          <cell r="AR360">
            <v>0</v>
          </cell>
          <cell r="BD360">
            <v>0</v>
          </cell>
        </row>
        <row r="361">
          <cell r="H361">
            <v>302001337</v>
          </cell>
          <cell r="AR361">
            <v>0</v>
          </cell>
          <cell r="BD361">
            <v>0</v>
          </cell>
        </row>
        <row r="362">
          <cell r="H362">
            <v>304519734</v>
          </cell>
          <cell r="AR362">
            <v>0</v>
          </cell>
          <cell r="BD362">
            <v>0</v>
          </cell>
        </row>
        <row r="363">
          <cell r="H363">
            <v>206978545</v>
          </cell>
          <cell r="AR363">
            <v>93.931236831142769</v>
          </cell>
          <cell r="BD363">
            <v>109.64916028239408</v>
          </cell>
        </row>
        <row r="364">
          <cell r="H364">
            <v>206987899</v>
          </cell>
          <cell r="AR364">
            <v>0</v>
          </cell>
          <cell r="BD364">
            <v>0</v>
          </cell>
        </row>
        <row r="365">
          <cell r="H365">
            <v>306313682</v>
          </cell>
          <cell r="AR365">
            <v>176.95039864651562</v>
          </cell>
          <cell r="BD365">
            <v>206.56028045392949</v>
          </cell>
        </row>
        <row r="366">
          <cell r="H366">
            <v>305888386</v>
          </cell>
          <cell r="AR366">
            <v>176.95039864651562</v>
          </cell>
          <cell r="BD366">
            <v>206.56028045392949</v>
          </cell>
        </row>
        <row r="367">
          <cell r="H367">
            <v>305048196</v>
          </cell>
          <cell r="AR367">
            <v>0</v>
          </cell>
          <cell r="BD367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showZeros="0" tabSelected="1" view="pageBreakPreview" zoomScale="40" zoomScaleSheetLayoutView="40" workbookViewId="0">
      <selection activeCell="L15" sqref="L15"/>
    </sheetView>
  </sheetViews>
  <sheetFormatPr defaultRowHeight="15" x14ac:dyDescent="0.25"/>
  <cols>
    <col min="1" max="1" width="52.42578125" customWidth="1"/>
    <col min="2" max="2" width="39.140625" hidden="1" customWidth="1"/>
    <col min="3" max="3" width="10.85546875" hidden="1" customWidth="1"/>
    <col min="4" max="4" width="69.85546875" customWidth="1"/>
    <col min="5" max="5" width="22.28515625" hidden="1" customWidth="1"/>
    <col min="6" max="7" width="18.7109375" hidden="1" customWidth="1"/>
    <col min="8" max="8" width="19.140625" hidden="1" customWidth="1"/>
    <col min="9" max="9" width="24.42578125" hidden="1" customWidth="1"/>
    <col min="10" max="11" width="24.85546875" customWidth="1"/>
    <col min="12" max="12" width="16.5703125" customWidth="1"/>
    <col min="13" max="13" width="20.140625" customWidth="1"/>
    <col min="14" max="15" width="16.5703125" customWidth="1"/>
    <col min="16" max="16" width="21.28515625" customWidth="1"/>
    <col min="17" max="17" width="27.7109375" customWidth="1"/>
    <col min="18" max="18" width="21.28515625" customWidth="1"/>
    <col min="19" max="19" width="27.7109375" customWidth="1"/>
    <col min="20" max="21" width="16.5703125" customWidth="1"/>
    <col min="22" max="22" width="23" customWidth="1"/>
    <col min="23" max="23" width="22.7109375" customWidth="1"/>
    <col min="24" max="24" width="21.28515625" customWidth="1"/>
    <col min="25" max="25" width="27.7109375" customWidth="1"/>
    <col min="26" max="28" width="16.5703125" customWidth="1"/>
    <col min="29" max="29" width="27" customWidth="1"/>
    <col min="30" max="30" width="21.28515625" customWidth="1"/>
    <col min="31" max="31" width="27.7109375" customWidth="1"/>
    <col min="32" max="36" width="16.5703125" customWidth="1"/>
    <col min="37" max="37" width="29.140625" bestFit="1" customWidth="1"/>
    <col min="38" max="38" width="16.5703125" customWidth="1"/>
    <col min="39" max="39" width="27" bestFit="1" customWidth="1"/>
    <col min="40" max="40" width="16.5703125" customWidth="1"/>
    <col min="41" max="41" width="23.42578125" bestFit="1" customWidth="1"/>
    <col min="42" max="42" width="16.5703125" customWidth="1"/>
    <col min="43" max="43" width="23.42578125" bestFit="1" customWidth="1"/>
    <col min="44" max="44" width="16.5703125" customWidth="1"/>
    <col min="45" max="45" width="27" bestFit="1" customWidth="1"/>
    <col min="46" max="46" width="21.28515625" bestFit="1" customWidth="1"/>
    <col min="47" max="47" width="27" bestFit="1" customWidth="1"/>
    <col min="48" max="52" width="28" hidden="1" customWidth="1"/>
    <col min="53" max="54" width="58.42578125" hidden="1" customWidth="1"/>
    <col min="55" max="58" width="28" hidden="1" customWidth="1"/>
  </cols>
  <sheetData>
    <row r="1" spans="1:58" ht="75" customHeight="1" x14ac:dyDescent="0.25">
      <c r="A1" s="1" t="s">
        <v>86</v>
      </c>
      <c r="B1" s="2"/>
      <c r="C1" s="3"/>
      <c r="D1" s="4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ht="28.5" customHeight="1" thickBot="1" x14ac:dyDescent="0.3">
      <c r="A2" s="6"/>
      <c r="B2" s="6"/>
      <c r="C2" s="7"/>
      <c r="D2" s="8"/>
      <c r="E2" s="9"/>
      <c r="F2" s="9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23" t="s">
        <v>85</v>
      </c>
      <c r="AG2" s="123"/>
      <c r="AH2" s="6"/>
      <c r="AI2" s="6"/>
      <c r="AJ2" s="8"/>
      <c r="AK2" s="8"/>
      <c r="AL2" s="8"/>
      <c r="AM2" s="8"/>
      <c r="AN2" s="8"/>
      <c r="AO2" s="8"/>
      <c r="AP2" s="8"/>
      <c r="AQ2" s="8"/>
      <c r="AR2" s="8"/>
      <c r="AS2" s="8"/>
      <c r="AT2" s="10" t="s">
        <v>0</v>
      </c>
      <c r="AU2" s="8"/>
      <c r="AV2" s="6"/>
      <c r="AW2" s="6"/>
      <c r="AX2" s="6"/>
      <c r="AY2" s="6"/>
      <c r="AZ2" s="6"/>
      <c r="BA2" s="6"/>
      <c r="BB2" s="6"/>
      <c r="BC2" s="6"/>
      <c r="BD2" s="6"/>
      <c r="BE2" s="11"/>
      <c r="BF2" s="12"/>
    </row>
    <row r="3" spans="1:58" ht="71.25" customHeight="1" thickTop="1" x14ac:dyDescent="0.25">
      <c r="A3" s="151" t="s">
        <v>1</v>
      </c>
      <c r="B3" s="153" t="s">
        <v>2</v>
      </c>
      <c r="C3" s="154" t="s">
        <v>3</v>
      </c>
      <c r="D3" s="153" t="s">
        <v>4</v>
      </c>
      <c r="E3" s="156" t="s">
        <v>5</v>
      </c>
      <c r="F3" s="13" t="s">
        <v>6</v>
      </c>
      <c r="G3" s="13"/>
      <c r="H3" s="13" t="s">
        <v>7</v>
      </c>
      <c r="I3" s="14"/>
      <c r="J3" s="15" t="s">
        <v>8</v>
      </c>
      <c r="K3" s="16"/>
      <c r="L3" s="16"/>
      <c r="M3" s="16"/>
      <c r="N3" s="16"/>
      <c r="O3" s="115"/>
      <c r="P3" s="15" t="s">
        <v>24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9"/>
      <c r="AH3" s="105" t="s">
        <v>9</v>
      </c>
      <c r="AI3" s="16"/>
      <c r="AJ3" s="17"/>
      <c r="AK3" s="17"/>
      <c r="AL3" s="17"/>
      <c r="AM3" s="17"/>
      <c r="AN3" s="17"/>
      <c r="AO3" s="17"/>
      <c r="AP3" s="16"/>
      <c r="AQ3" s="16"/>
      <c r="AR3" s="16"/>
      <c r="AS3" s="16"/>
      <c r="AT3" s="18">
        <f ca="1">+NOW()</f>
        <v>43659.783540509263</v>
      </c>
      <c r="AU3" s="19"/>
      <c r="AV3" s="20" t="s">
        <v>10</v>
      </c>
      <c r="AW3" s="21"/>
      <c r="AX3" s="21"/>
      <c r="AY3" s="21"/>
      <c r="AZ3" s="22"/>
      <c r="BA3" s="147" t="s">
        <v>11</v>
      </c>
      <c r="BB3" s="135" t="s">
        <v>12</v>
      </c>
      <c r="BC3" s="23"/>
      <c r="BD3" s="24"/>
      <c r="BE3" s="24"/>
      <c r="BF3" s="25"/>
    </row>
    <row r="4" spans="1:58" ht="94.5" customHeight="1" x14ac:dyDescent="0.25">
      <c r="A4" s="152"/>
      <c r="B4" s="128"/>
      <c r="C4" s="155"/>
      <c r="D4" s="128"/>
      <c r="E4" s="157"/>
      <c r="F4" s="137" t="s">
        <v>13</v>
      </c>
      <c r="G4" s="137" t="s">
        <v>14</v>
      </c>
      <c r="H4" s="137" t="s">
        <v>13</v>
      </c>
      <c r="I4" s="140" t="s">
        <v>14</v>
      </c>
      <c r="J4" s="26" t="s">
        <v>15</v>
      </c>
      <c r="K4" s="27"/>
      <c r="L4" s="124" t="s">
        <v>16</v>
      </c>
      <c r="M4" s="124"/>
      <c r="N4" s="27" t="s">
        <v>17</v>
      </c>
      <c r="O4" s="117"/>
      <c r="P4" s="26" t="s">
        <v>18</v>
      </c>
      <c r="Q4" s="27"/>
      <c r="R4" s="27"/>
      <c r="S4" s="27"/>
      <c r="T4" s="27"/>
      <c r="U4" s="27"/>
      <c r="V4" s="27" t="s">
        <v>19</v>
      </c>
      <c r="W4" s="27"/>
      <c r="X4" s="27"/>
      <c r="Y4" s="27"/>
      <c r="Z4" s="27"/>
      <c r="AA4" s="27"/>
      <c r="AB4" s="27" t="s">
        <v>20</v>
      </c>
      <c r="AC4" s="27"/>
      <c r="AD4" s="27"/>
      <c r="AE4" s="27"/>
      <c r="AF4" s="27"/>
      <c r="AG4" s="90"/>
      <c r="AH4" s="106" t="s">
        <v>21</v>
      </c>
      <c r="AI4" s="28"/>
      <c r="AJ4" s="28" t="s">
        <v>22</v>
      </c>
      <c r="AK4" s="28"/>
      <c r="AL4" s="28" t="s">
        <v>23</v>
      </c>
      <c r="AM4" s="29"/>
      <c r="AN4" s="28" t="s">
        <v>24</v>
      </c>
      <c r="AO4" s="28"/>
      <c r="AP4" s="27"/>
      <c r="AQ4" s="27"/>
      <c r="AR4" s="131" t="s">
        <v>25</v>
      </c>
      <c r="AS4" s="131"/>
      <c r="AT4" s="143" t="s">
        <v>26</v>
      </c>
      <c r="AU4" s="144"/>
      <c r="AV4" s="145" t="s">
        <v>27</v>
      </c>
      <c r="AW4" s="146" t="s">
        <v>28</v>
      </c>
      <c r="AX4" s="146" t="s">
        <v>29</v>
      </c>
      <c r="AY4" s="30" t="s">
        <v>30</v>
      </c>
      <c r="AZ4" s="31"/>
      <c r="BA4" s="148"/>
      <c r="BB4" s="136"/>
      <c r="BC4" s="32"/>
      <c r="BD4" s="33"/>
      <c r="BE4" s="34"/>
      <c r="BF4" s="35"/>
    </row>
    <row r="5" spans="1:58" ht="91.5" customHeight="1" x14ac:dyDescent="0.25">
      <c r="A5" s="152"/>
      <c r="B5" s="128"/>
      <c r="C5" s="155"/>
      <c r="D5" s="128"/>
      <c r="E5" s="157"/>
      <c r="F5" s="138"/>
      <c r="G5" s="138"/>
      <c r="H5" s="138"/>
      <c r="I5" s="141"/>
      <c r="J5" s="149" t="s">
        <v>13</v>
      </c>
      <c r="K5" s="131" t="s">
        <v>14</v>
      </c>
      <c r="L5" s="150" t="s">
        <v>13</v>
      </c>
      <c r="M5" s="150" t="s">
        <v>14</v>
      </c>
      <c r="N5" s="131" t="s">
        <v>13</v>
      </c>
      <c r="O5" s="132" t="s">
        <v>14</v>
      </c>
      <c r="P5" s="26" t="s">
        <v>31</v>
      </c>
      <c r="Q5" s="27"/>
      <c r="R5" s="116" t="s">
        <v>32</v>
      </c>
      <c r="S5" s="116"/>
      <c r="T5" s="27" t="s">
        <v>33</v>
      </c>
      <c r="U5" s="27"/>
      <c r="V5" s="27" t="s">
        <v>34</v>
      </c>
      <c r="W5" s="27"/>
      <c r="X5" s="116" t="s">
        <v>35</v>
      </c>
      <c r="Y5" s="116"/>
      <c r="Z5" s="27" t="s">
        <v>33</v>
      </c>
      <c r="AA5" s="27"/>
      <c r="AB5" s="27" t="s">
        <v>36</v>
      </c>
      <c r="AC5" s="27"/>
      <c r="AD5" s="116" t="s">
        <v>37</v>
      </c>
      <c r="AE5" s="116"/>
      <c r="AF5" s="27" t="s">
        <v>33</v>
      </c>
      <c r="AG5" s="90"/>
      <c r="AH5" s="133" t="s">
        <v>13</v>
      </c>
      <c r="AI5" s="134" t="s">
        <v>14</v>
      </c>
      <c r="AJ5" s="134" t="s">
        <v>13</v>
      </c>
      <c r="AK5" s="134" t="s">
        <v>14</v>
      </c>
      <c r="AL5" s="128" t="s">
        <v>13</v>
      </c>
      <c r="AM5" s="128" t="s">
        <v>14</v>
      </c>
      <c r="AN5" s="28" t="s">
        <v>38</v>
      </c>
      <c r="AO5" s="28"/>
      <c r="AP5" s="28" t="s">
        <v>39</v>
      </c>
      <c r="AQ5" s="28"/>
      <c r="AR5" s="131"/>
      <c r="AS5" s="131"/>
      <c r="AT5" s="143"/>
      <c r="AU5" s="144"/>
      <c r="AV5" s="145"/>
      <c r="AW5" s="146"/>
      <c r="AX5" s="146"/>
      <c r="AY5" s="129" t="s">
        <v>13</v>
      </c>
      <c r="AZ5" s="130" t="s">
        <v>40</v>
      </c>
      <c r="BA5" s="148"/>
      <c r="BB5" s="136"/>
      <c r="BC5" s="32"/>
      <c r="BD5" s="33"/>
      <c r="BE5" s="34"/>
      <c r="BF5" s="35"/>
    </row>
    <row r="6" spans="1:58" ht="36.75" customHeight="1" x14ac:dyDescent="0.25">
      <c r="A6" s="152"/>
      <c r="B6" s="128"/>
      <c r="C6" s="155"/>
      <c r="D6" s="128"/>
      <c r="E6" s="157"/>
      <c r="F6" s="139"/>
      <c r="G6" s="139"/>
      <c r="H6" s="139"/>
      <c r="I6" s="142"/>
      <c r="J6" s="149"/>
      <c r="K6" s="131"/>
      <c r="L6" s="150"/>
      <c r="M6" s="150"/>
      <c r="N6" s="131"/>
      <c r="O6" s="132"/>
      <c r="P6" s="54" t="s">
        <v>13</v>
      </c>
      <c r="Q6" s="113" t="s">
        <v>14</v>
      </c>
      <c r="R6" s="118" t="s">
        <v>13</v>
      </c>
      <c r="S6" s="118" t="s">
        <v>14</v>
      </c>
      <c r="T6" s="113" t="s">
        <v>13</v>
      </c>
      <c r="U6" s="113" t="s">
        <v>14</v>
      </c>
      <c r="V6" s="113" t="s">
        <v>13</v>
      </c>
      <c r="W6" s="113" t="s">
        <v>14</v>
      </c>
      <c r="X6" s="118" t="s">
        <v>13</v>
      </c>
      <c r="Y6" s="118" t="s">
        <v>14</v>
      </c>
      <c r="Z6" s="113" t="s">
        <v>13</v>
      </c>
      <c r="AA6" s="113" t="s">
        <v>14</v>
      </c>
      <c r="AB6" s="113" t="s">
        <v>13</v>
      </c>
      <c r="AC6" s="113" t="s">
        <v>14</v>
      </c>
      <c r="AD6" s="118" t="s">
        <v>13</v>
      </c>
      <c r="AE6" s="118" t="s">
        <v>14</v>
      </c>
      <c r="AF6" s="113" t="s">
        <v>13</v>
      </c>
      <c r="AG6" s="38" t="s">
        <v>14</v>
      </c>
      <c r="AH6" s="133"/>
      <c r="AI6" s="134"/>
      <c r="AJ6" s="134"/>
      <c r="AK6" s="134"/>
      <c r="AL6" s="128"/>
      <c r="AM6" s="128"/>
      <c r="AN6" s="36" t="s">
        <v>13</v>
      </c>
      <c r="AO6" s="36" t="s">
        <v>14</v>
      </c>
      <c r="AP6" s="36" t="s">
        <v>13</v>
      </c>
      <c r="AQ6" s="36" t="s">
        <v>14</v>
      </c>
      <c r="AR6" s="36" t="s">
        <v>13</v>
      </c>
      <c r="AS6" s="36" t="s">
        <v>14</v>
      </c>
      <c r="AT6" s="37" t="s">
        <v>13</v>
      </c>
      <c r="AU6" s="38" t="s">
        <v>14</v>
      </c>
      <c r="AV6" s="145"/>
      <c r="AW6" s="146"/>
      <c r="AX6" s="146"/>
      <c r="AY6" s="129"/>
      <c r="AZ6" s="130"/>
      <c r="BA6" s="148"/>
      <c r="BB6" s="136"/>
      <c r="BC6" s="32"/>
      <c r="BD6" s="33"/>
      <c r="BE6" s="34"/>
      <c r="BF6" s="35"/>
    </row>
    <row r="7" spans="1:58" ht="70.5" customHeight="1" x14ac:dyDescent="0.25">
      <c r="A7" s="55" t="s">
        <v>48</v>
      </c>
      <c r="B7" s="56"/>
      <c r="C7" s="56"/>
      <c r="D7" s="57"/>
      <c r="E7" s="58"/>
      <c r="F7" s="59">
        <v>2</v>
      </c>
      <c r="G7" s="59">
        <v>67.874000000000024</v>
      </c>
      <c r="H7" s="60">
        <v>2</v>
      </c>
      <c r="I7" s="60">
        <v>67.874000000000024</v>
      </c>
      <c r="J7" s="61">
        <f t="shared" ref="J7:BF7" si="0">+J12+J16+J8+J19+J31+J29+J24+J33+J27+J35</f>
        <v>19</v>
      </c>
      <c r="K7" s="60">
        <f t="shared" si="0"/>
        <v>13431.597999999998</v>
      </c>
      <c r="L7" s="125">
        <f t="shared" si="0"/>
        <v>12</v>
      </c>
      <c r="M7" s="125">
        <f t="shared" si="0"/>
        <v>5343</v>
      </c>
      <c r="N7" s="60">
        <f t="shared" si="0"/>
        <v>2</v>
      </c>
      <c r="O7" s="58">
        <f t="shared" si="0"/>
        <v>68</v>
      </c>
      <c r="P7" s="61">
        <f t="shared" si="0"/>
        <v>15</v>
      </c>
      <c r="Q7" s="60">
        <f t="shared" si="0"/>
        <v>6663.1479999999992</v>
      </c>
      <c r="R7" s="60">
        <f t="shared" si="0"/>
        <v>10</v>
      </c>
      <c r="S7" s="60">
        <f t="shared" si="0"/>
        <v>3036</v>
      </c>
      <c r="T7" s="60">
        <f t="shared" si="0"/>
        <v>2</v>
      </c>
      <c r="U7" s="60">
        <f t="shared" ref="U7" si="1">+U12+U16+U8+U19+U31+U29+U24+U33+U27+U35</f>
        <v>68</v>
      </c>
      <c r="V7" s="60">
        <f t="shared" si="0"/>
        <v>1</v>
      </c>
      <c r="W7" s="60">
        <f t="shared" si="0"/>
        <v>175.3</v>
      </c>
      <c r="X7" s="60">
        <f t="shared" si="0"/>
        <v>0</v>
      </c>
      <c r="Y7" s="60">
        <f t="shared" si="0"/>
        <v>0</v>
      </c>
      <c r="Z7" s="60">
        <f t="shared" si="0"/>
        <v>0</v>
      </c>
      <c r="AA7" s="60">
        <f t="shared" si="0"/>
        <v>0</v>
      </c>
      <c r="AB7" s="60">
        <f t="shared" si="0"/>
        <v>3</v>
      </c>
      <c r="AC7" s="60">
        <f t="shared" si="0"/>
        <v>6593.1499999999987</v>
      </c>
      <c r="AD7" s="60">
        <f t="shared" si="0"/>
        <v>2</v>
      </c>
      <c r="AE7" s="60">
        <f t="shared" si="0"/>
        <v>2307</v>
      </c>
      <c r="AF7" s="60">
        <f t="shared" si="0"/>
        <v>0</v>
      </c>
      <c r="AG7" s="91">
        <f t="shared" si="0"/>
        <v>0</v>
      </c>
      <c r="AH7" s="107">
        <f t="shared" si="0"/>
        <v>17</v>
      </c>
      <c r="AI7" s="60">
        <f t="shared" si="0"/>
        <v>12145.294</v>
      </c>
      <c r="AJ7" s="60">
        <f t="shared" si="0"/>
        <v>4</v>
      </c>
      <c r="AK7" s="60">
        <f t="shared" si="0"/>
        <v>1808.9279999999999</v>
      </c>
      <c r="AL7" s="60">
        <f t="shared" si="0"/>
        <v>4</v>
      </c>
      <c r="AM7" s="60">
        <f t="shared" si="0"/>
        <v>6.02</v>
      </c>
      <c r="AN7" s="60">
        <f t="shared" si="0"/>
        <v>4</v>
      </c>
      <c r="AO7" s="60">
        <f t="shared" si="0"/>
        <v>6.0169999999999995</v>
      </c>
      <c r="AP7" s="60">
        <f t="shared" si="0"/>
        <v>2</v>
      </c>
      <c r="AQ7" s="60">
        <f t="shared" si="0"/>
        <v>3.0000000000000001E-3</v>
      </c>
      <c r="AR7" s="60">
        <f t="shared" si="0"/>
        <v>15</v>
      </c>
      <c r="AS7" s="60">
        <f t="shared" si="0"/>
        <v>771.89800000000002</v>
      </c>
      <c r="AT7" s="60">
        <f t="shared" si="0"/>
        <v>15</v>
      </c>
      <c r="AU7" s="91">
        <f t="shared" si="0"/>
        <v>777.91800000000001</v>
      </c>
      <c r="AV7" s="40">
        <f t="shared" si="0"/>
        <v>0</v>
      </c>
      <c r="AW7" s="39">
        <f t="shared" si="0"/>
        <v>0</v>
      </c>
      <c r="AX7" s="39">
        <f t="shared" si="0"/>
        <v>19</v>
      </c>
      <c r="AY7" s="39">
        <f t="shared" si="0"/>
        <v>19</v>
      </c>
      <c r="AZ7" s="41">
        <f t="shared" si="0"/>
        <v>25576.892</v>
      </c>
      <c r="BA7" s="43" t="e">
        <f t="shared" si="0"/>
        <v>#VALUE!</v>
      </c>
      <c r="BB7" s="42" t="e">
        <f t="shared" si="0"/>
        <v>#VALUE!</v>
      </c>
      <c r="BC7" s="40">
        <f t="shared" si="0"/>
        <v>0</v>
      </c>
      <c r="BD7" s="39">
        <f t="shared" si="0"/>
        <v>0</v>
      </c>
      <c r="BE7" s="39">
        <f t="shared" si="0"/>
        <v>0</v>
      </c>
      <c r="BF7" s="41">
        <f t="shared" si="0"/>
        <v>0</v>
      </c>
    </row>
    <row r="8" spans="1:58" ht="35.1" customHeight="1" x14ac:dyDescent="0.25">
      <c r="A8" s="62" t="s">
        <v>49</v>
      </c>
      <c r="B8" s="63"/>
      <c r="C8" s="64"/>
      <c r="D8" s="65"/>
      <c r="E8" s="66"/>
      <c r="F8" s="67">
        <v>0</v>
      </c>
      <c r="G8" s="67">
        <v>0</v>
      </c>
      <c r="H8" s="68">
        <v>0</v>
      </c>
      <c r="I8" s="68">
        <v>0</v>
      </c>
      <c r="J8" s="69">
        <f t="shared" ref="J8:AU8" si="2">SUM(J9:J11)</f>
        <v>3</v>
      </c>
      <c r="K8" s="68">
        <f t="shared" si="2"/>
        <v>5326.07</v>
      </c>
      <c r="L8" s="125">
        <f t="shared" si="2"/>
        <v>1</v>
      </c>
      <c r="M8" s="125">
        <f t="shared" si="2"/>
        <v>1807</v>
      </c>
      <c r="N8" s="68">
        <f t="shared" si="2"/>
        <v>0</v>
      </c>
      <c r="O8" s="70">
        <f t="shared" si="2"/>
        <v>0</v>
      </c>
      <c r="P8" s="69">
        <f t="shared" si="2"/>
        <v>1</v>
      </c>
      <c r="Q8" s="68">
        <f t="shared" si="2"/>
        <v>1857.12</v>
      </c>
      <c r="R8" s="68">
        <f t="shared" si="2"/>
        <v>0</v>
      </c>
      <c r="S8" s="68">
        <f t="shared" si="2"/>
        <v>0</v>
      </c>
      <c r="T8" s="68">
        <f t="shared" si="2"/>
        <v>0</v>
      </c>
      <c r="U8" s="68">
        <f t="shared" ref="U8" si="3">SUM(U9:U11)</f>
        <v>0</v>
      </c>
      <c r="V8" s="68">
        <f t="shared" si="2"/>
        <v>0</v>
      </c>
      <c r="W8" s="68">
        <f t="shared" si="2"/>
        <v>0</v>
      </c>
      <c r="X8" s="68">
        <f t="shared" si="2"/>
        <v>0</v>
      </c>
      <c r="Y8" s="68">
        <f t="shared" si="2"/>
        <v>0</v>
      </c>
      <c r="Z8" s="68">
        <f t="shared" si="2"/>
        <v>0</v>
      </c>
      <c r="AA8" s="68">
        <f t="shared" si="2"/>
        <v>0</v>
      </c>
      <c r="AB8" s="68">
        <f t="shared" si="2"/>
        <v>2</v>
      </c>
      <c r="AC8" s="68">
        <f t="shared" si="2"/>
        <v>3468.9499999999994</v>
      </c>
      <c r="AD8" s="68">
        <f t="shared" si="2"/>
        <v>1</v>
      </c>
      <c r="AE8" s="68">
        <f t="shared" si="2"/>
        <v>1807</v>
      </c>
      <c r="AF8" s="68">
        <f t="shared" si="2"/>
        <v>0</v>
      </c>
      <c r="AG8" s="92">
        <f t="shared" si="2"/>
        <v>0</v>
      </c>
      <c r="AH8" s="108">
        <f t="shared" si="2"/>
        <v>3</v>
      </c>
      <c r="AI8" s="68">
        <f t="shared" si="2"/>
        <v>955.77400000000011</v>
      </c>
      <c r="AJ8" s="68">
        <f t="shared" si="2"/>
        <v>2</v>
      </c>
      <c r="AK8" s="68">
        <f t="shared" si="2"/>
        <v>633.10300000000007</v>
      </c>
      <c r="AL8" s="68">
        <f t="shared" si="2"/>
        <v>2</v>
      </c>
      <c r="AM8" s="68">
        <f t="shared" si="2"/>
        <v>3.012</v>
      </c>
      <c r="AN8" s="68">
        <f t="shared" si="2"/>
        <v>2</v>
      </c>
      <c r="AO8" s="68">
        <f t="shared" si="2"/>
        <v>3.0100000000000002</v>
      </c>
      <c r="AP8" s="68">
        <f t="shared" si="2"/>
        <v>1</v>
      </c>
      <c r="AQ8" s="68">
        <f t="shared" si="2"/>
        <v>2E-3</v>
      </c>
      <c r="AR8" s="68">
        <f t="shared" si="2"/>
        <v>2</v>
      </c>
      <c r="AS8" s="68">
        <f t="shared" si="2"/>
        <v>8.1859999999999999</v>
      </c>
      <c r="AT8" s="68">
        <f t="shared" si="2"/>
        <v>2</v>
      </c>
      <c r="AU8" s="92">
        <f t="shared" si="2"/>
        <v>11.197999999999999</v>
      </c>
      <c r="AV8" s="46">
        <f t="shared" ref="AV8:BF8" si="4">SUM(AV9:AV11)</f>
        <v>0</v>
      </c>
      <c r="AW8" s="44">
        <f t="shared" si="4"/>
        <v>0</v>
      </c>
      <c r="AX8" s="44">
        <f t="shared" si="4"/>
        <v>3</v>
      </c>
      <c r="AY8" s="44">
        <f t="shared" si="4"/>
        <v>3</v>
      </c>
      <c r="AZ8" s="47">
        <f t="shared" si="4"/>
        <v>6281.8439999999991</v>
      </c>
      <c r="BA8" s="48" t="e">
        <f t="shared" si="4"/>
        <v>#VALUE!</v>
      </c>
      <c r="BB8" s="45" t="e">
        <f t="shared" si="4"/>
        <v>#VALUE!</v>
      </c>
      <c r="BC8" s="46">
        <f t="shared" si="4"/>
        <v>0</v>
      </c>
      <c r="BD8" s="44">
        <f t="shared" si="4"/>
        <v>0</v>
      </c>
      <c r="BE8" s="44">
        <f t="shared" si="4"/>
        <v>0</v>
      </c>
      <c r="BF8" s="47">
        <f t="shared" si="4"/>
        <v>0</v>
      </c>
    </row>
    <row r="9" spans="1:58" ht="35.1" customHeight="1" x14ac:dyDescent="0.25">
      <c r="A9" s="71" t="s">
        <v>50</v>
      </c>
      <c r="B9" s="72" t="s">
        <v>51</v>
      </c>
      <c r="C9" s="73">
        <v>475</v>
      </c>
      <c r="D9" s="74" t="s">
        <v>52</v>
      </c>
      <c r="E9" s="75">
        <v>303016055</v>
      </c>
      <c r="F9" s="76">
        <v>0</v>
      </c>
      <c r="G9" s="76">
        <v>0</v>
      </c>
      <c r="H9" s="77">
        <v>0</v>
      </c>
      <c r="I9" s="78">
        <v>0</v>
      </c>
      <c r="J9" s="79">
        <f>IF(K9&gt;0,1,0)</f>
        <v>1</v>
      </c>
      <c r="K9" s="78">
        <f>+Q9+W9+AC9</f>
        <v>1857.12</v>
      </c>
      <c r="L9" s="126">
        <f>IF(M9&gt;0,1,0)</f>
        <v>0</v>
      </c>
      <c r="M9" s="126">
        <f>+S9+Y9+AE9</f>
        <v>0</v>
      </c>
      <c r="N9" s="78">
        <f>IF(O9&gt;0,1,0)</f>
        <v>0</v>
      </c>
      <c r="O9" s="80">
        <f>+U9+AA9+AG9</f>
        <v>0</v>
      </c>
      <c r="P9" s="79">
        <f>IF(Q9&gt;0,1,0)</f>
        <v>1</v>
      </c>
      <c r="Q9" s="78">
        <v>1857.12</v>
      </c>
      <c r="R9" s="78">
        <f>IF(S9&gt;0,1,0)</f>
        <v>0</v>
      </c>
      <c r="S9" s="78">
        <v>0</v>
      </c>
      <c r="T9" s="78">
        <f>IF(U9&gt;0,1,0)</f>
        <v>0</v>
      </c>
      <c r="U9" s="78"/>
      <c r="V9" s="78">
        <f>IF(W9&gt;0,1,0)</f>
        <v>0</v>
      </c>
      <c r="W9" s="78">
        <v>0</v>
      </c>
      <c r="X9" s="78">
        <f>IF(Y9&gt;0,1,0)</f>
        <v>0</v>
      </c>
      <c r="Y9" s="78"/>
      <c r="Z9" s="78">
        <f>IF(AA9&gt;0,1,0)</f>
        <v>0</v>
      </c>
      <c r="AA9" s="78">
        <f>+IF(W9&gt;0,I9,0)</f>
        <v>0</v>
      </c>
      <c r="AB9" s="78">
        <f>IF(AC9&gt;0,1,0)</f>
        <v>0</v>
      </c>
      <c r="AC9" s="78">
        <v>0</v>
      </c>
      <c r="AD9" s="78">
        <f>IF(AE9&gt;0,1,0)</f>
        <v>0</v>
      </c>
      <c r="AE9" s="78"/>
      <c r="AF9" s="78">
        <f>IF(AG9&gt;0,1,0)</f>
        <v>0</v>
      </c>
      <c r="AG9" s="93">
        <f>+IF(AC9&gt;0,I9,0)</f>
        <v>0</v>
      </c>
      <c r="AH9" s="109">
        <v>1</v>
      </c>
      <c r="AI9" s="77">
        <v>330.48</v>
      </c>
      <c r="AJ9" s="78">
        <v>1</v>
      </c>
      <c r="AK9" s="81">
        <v>330.48</v>
      </c>
      <c r="AL9" s="78">
        <v>1</v>
      </c>
      <c r="AM9" s="81">
        <v>2.86</v>
      </c>
      <c r="AN9" s="78">
        <v>1</v>
      </c>
      <c r="AO9" s="81">
        <v>2.8580000000000001</v>
      </c>
      <c r="AP9" s="78">
        <v>1</v>
      </c>
      <c r="AQ9" s="81">
        <v>2E-3</v>
      </c>
      <c r="AR9" s="78">
        <v>1</v>
      </c>
      <c r="AS9" s="81">
        <v>5.5169999999999995</v>
      </c>
      <c r="AT9" s="78">
        <v>1</v>
      </c>
      <c r="AU9" s="82">
        <v>8.3769999999999989</v>
      </c>
      <c r="AV9" s="51"/>
      <c r="AW9" s="49">
        <f>+IF(AV9&gt;0,0,IF(AX9&gt;0,0,1))</f>
        <v>0</v>
      </c>
      <c r="AX9" s="49">
        <v>1</v>
      </c>
      <c r="AY9" s="49">
        <f>IF(AZ9&gt;0,1,0)</f>
        <v>1</v>
      </c>
      <c r="AZ9" s="52">
        <f>+K9+AI9</f>
        <v>2187.6</v>
      </c>
      <c r="BA9" s="53" t="e">
        <f>SUMIFS('[1]База знач'!AR:AR,'[1]База знач'!$H:$H,$E9)</f>
        <v>#VALUE!</v>
      </c>
      <c r="BB9" s="50" t="e">
        <f>SUMIFS('[1]База знач'!BD:BD,'[1]База знач'!$H:$H,$E9)</f>
        <v>#VALUE!</v>
      </c>
      <c r="BC9" s="51">
        <f t="shared" ref="BC9:BF11" si="5">IF(BD9&gt;0,1,0)</f>
        <v>0</v>
      </c>
      <c r="BD9" s="49">
        <f t="shared" si="5"/>
        <v>0</v>
      </c>
      <c r="BE9" s="49">
        <f t="shared" si="5"/>
        <v>0</v>
      </c>
      <c r="BF9" s="52">
        <f t="shared" si="5"/>
        <v>0</v>
      </c>
    </row>
    <row r="10" spans="1:58" ht="35.1" customHeight="1" x14ac:dyDescent="0.25">
      <c r="A10" s="71" t="s">
        <v>50</v>
      </c>
      <c r="B10" s="72" t="s">
        <v>51</v>
      </c>
      <c r="C10" s="73">
        <v>475</v>
      </c>
      <c r="D10" s="74" t="s">
        <v>53</v>
      </c>
      <c r="E10" s="75">
        <v>203474882</v>
      </c>
      <c r="F10" s="76">
        <v>0</v>
      </c>
      <c r="G10" s="76">
        <v>0</v>
      </c>
      <c r="H10" s="77">
        <v>0</v>
      </c>
      <c r="I10" s="78">
        <v>0</v>
      </c>
      <c r="J10" s="79">
        <f>IF(K10&gt;0,1,0)</f>
        <v>1</v>
      </c>
      <c r="K10" s="78">
        <f>+Q10+W10+AC10</f>
        <v>1807.0099999999993</v>
      </c>
      <c r="L10" s="126">
        <f>IF(M10&gt;0,1,0)</f>
        <v>1</v>
      </c>
      <c r="M10" s="126">
        <f>+S10+Y10+AE10</f>
        <v>1807</v>
      </c>
      <c r="N10" s="78">
        <f>IF(O10&gt;0,1,0)</f>
        <v>0</v>
      </c>
      <c r="O10" s="80">
        <f>+U10+AA10+AG10</f>
        <v>0</v>
      </c>
      <c r="P10" s="79">
        <f>IF(Q10&gt;0,1,0)</f>
        <v>0</v>
      </c>
      <c r="Q10" s="78">
        <v>0</v>
      </c>
      <c r="R10" s="78">
        <f>IF(S10&gt;0,1,0)</f>
        <v>0</v>
      </c>
      <c r="S10" s="78"/>
      <c r="T10" s="78"/>
      <c r="U10" s="78">
        <f>+IF(Q10&gt;0,C10,0)</f>
        <v>0</v>
      </c>
      <c r="V10" s="78">
        <f>IF(W10&gt;0,1,0)</f>
        <v>0</v>
      </c>
      <c r="W10" s="78">
        <v>0</v>
      </c>
      <c r="X10" s="78">
        <f>IF(Y10&gt;0,1,0)</f>
        <v>0</v>
      </c>
      <c r="Y10" s="78"/>
      <c r="Z10" s="78">
        <f>IF(AA10&gt;0,1,0)</f>
        <v>0</v>
      </c>
      <c r="AA10" s="78">
        <f>+IF(W10&gt;0,I10,0)</f>
        <v>0</v>
      </c>
      <c r="AB10" s="78">
        <f>IF(AC10&gt;0,1,0)</f>
        <v>1</v>
      </c>
      <c r="AC10" s="78">
        <v>1807.0099999999993</v>
      </c>
      <c r="AD10" s="78">
        <f>IF(AE10&gt;0,1,0)</f>
        <v>1</v>
      </c>
      <c r="AE10" s="78">
        <v>1807</v>
      </c>
      <c r="AF10" s="78">
        <f>IF(AG10&gt;0,1,0)</f>
        <v>0</v>
      </c>
      <c r="AG10" s="93"/>
      <c r="AH10" s="109">
        <v>1</v>
      </c>
      <c r="AI10" s="77">
        <v>322.67099999999999</v>
      </c>
      <c r="AJ10" s="78">
        <v>0</v>
      </c>
      <c r="AK10" s="81">
        <v>0</v>
      </c>
      <c r="AL10" s="78">
        <v>0</v>
      </c>
      <c r="AM10" s="81">
        <v>0</v>
      </c>
      <c r="AN10" s="78">
        <v>0</v>
      </c>
      <c r="AO10" s="81">
        <v>0</v>
      </c>
      <c r="AP10" s="78">
        <v>0</v>
      </c>
      <c r="AQ10" s="81">
        <v>0</v>
      </c>
      <c r="AR10" s="78">
        <v>0</v>
      </c>
      <c r="AS10" s="81">
        <v>0</v>
      </c>
      <c r="AT10" s="78">
        <v>0</v>
      </c>
      <c r="AU10" s="82">
        <v>0</v>
      </c>
      <c r="AV10" s="51"/>
      <c r="AW10" s="49">
        <f>+IF(AV10&gt;0,0,IF(AX10&gt;0,0,1))</f>
        <v>0</v>
      </c>
      <c r="AX10" s="49">
        <v>1</v>
      </c>
      <c r="AY10" s="49">
        <f>IF(AZ10&gt;0,1,0)</f>
        <v>1</v>
      </c>
      <c r="AZ10" s="52">
        <f>+K10+AI10</f>
        <v>2129.6809999999991</v>
      </c>
      <c r="BA10" s="53" t="e">
        <f>SUMIFS('[1]База знач'!AR:AR,'[1]База знач'!$H:$H,$E10)</f>
        <v>#VALUE!</v>
      </c>
      <c r="BB10" s="50" t="e">
        <f>SUMIFS('[1]База знач'!BD:BD,'[1]База знач'!$H:$H,$E10)</f>
        <v>#VALUE!</v>
      </c>
      <c r="BC10" s="51">
        <f t="shared" si="5"/>
        <v>0</v>
      </c>
      <c r="BD10" s="49">
        <f t="shared" si="5"/>
        <v>0</v>
      </c>
      <c r="BE10" s="49">
        <f t="shared" si="5"/>
        <v>0</v>
      </c>
      <c r="BF10" s="52">
        <f t="shared" si="5"/>
        <v>0</v>
      </c>
    </row>
    <row r="11" spans="1:58" ht="35.1" customHeight="1" x14ac:dyDescent="0.25">
      <c r="A11" s="71" t="s">
        <v>50</v>
      </c>
      <c r="B11" s="72" t="s">
        <v>51</v>
      </c>
      <c r="C11" s="73">
        <v>475</v>
      </c>
      <c r="D11" s="74" t="s">
        <v>54</v>
      </c>
      <c r="E11" s="75">
        <v>303097834</v>
      </c>
      <c r="F11" s="76">
        <v>0</v>
      </c>
      <c r="G11" s="76">
        <v>0</v>
      </c>
      <c r="H11" s="77">
        <v>0</v>
      </c>
      <c r="I11" s="78">
        <v>0</v>
      </c>
      <c r="J11" s="79">
        <f>IF(K11&gt;0,1,0)</f>
        <v>1</v>
      </c>
      <c r="K11" s="78">
        <f>+Q11+W11+AC11</f>
        <v>1661.94</v>
      </c>
      <c r="L11" s="126">
        <f>IF(M11&gt;0,1,0)</f>
        <v>0</v>
      </c>
      <c r="M11" s="126">
        <f>+S11+Y11+AE11</f>
        <v>0</v>
      </c>
      <c r="N11" s="78">
        <f>IF(O11&gt;0,1,0)</f>
        <v>0</v>
      </c>
      <c r="O11" s="80">
        <f>+U11+AA11+AG11</f>
        <v>0</v>
      </c>
      <c r="P11" s="79">
        <f>IF(Q11&gt;0,1,0)</f>
        <v>0</v>
      </c>
      <c r="Q11" s="78">
        <v>0</v>
      </c>
      <c r="R11" s="78">
        <f>IF(S11&gt;0,1,0)</f>
        <v>0</v>
      </c>
      <c r="S11" s="78"/>
      <c r="T11" s="78"/>
      <c r="U11" s="78">
        <f>+IF(Q11&gt;0,C11,0)</f>
        <v>0</v>
      </c>
      <c r="V11" s="78">
        <f>IF(W11&gt;0,1,0)</f>
        <v>0</v>
      </c>
      <c r="W11" s="78">
        <v>0</v>
      </c>
      <c r="X11" s="78">
        <f>IF(Y11&gt;0,1,0)</f>
        <v>0</v>
      </c>
      <c r="Y11" s="78"/>
      <c r="Z11" s="78">
        <f>IF(AA11&gt;0,1,0)</f>
        <v>0</v>
      </c>
      <c r="AA11" s="78">
        <f>+IF(W11&gt;0,I11,0)</f>
        <v>0</v>
      </c>
      <c r="AB11" s="78">
        <f>IF(AC11&gt;0,1,0)</f>
        <v>1</v>
      </c>
      <c r="AC11" s="78">
        <v>1661.94</v>
      </c>
      <c r="AD11" s="78">
        <f>IF(AE11&gt;0,1,0)</f>
        <v>0</v>
      </c>
      <c r="AE11" s="78"/>
      <c r="AF11" s="78">
        <f>IF(AG11&gt;0,1,0)</f>
        <v>0</v>
      </c>
      <c r="AG11" s="93"/>
      <c r="AH11" s="109">
        <v>1</v>
      </c>
      <c r="AI11" s="77">
        <v>302.62300000000005</v>
      </c>
      <c r="AJ11" s="78">
        <v>1</v>
      </c>
      <c r="AK11" s="81">
        <v>302.62300000000005</v>
      </c>
      <c r="AL11" s="78">
        <v>1</v>
      </c>
      <c r="AM11" s="81">
        <v>0.152</v>
      </c>
      <c r="AN11" s="78">
        <v>1</v>
      </c>
      <c r="AO11" s="81">
        <v>0.152</v>
      </c>
      <c r="AP11" s="78">
        <v>0</v>
      </c>
      <c r="AQ11" s="81">
        <v>0</v>
      </c>
      <c r="AR11" s="78">
        <v>1</v>
      </c>
      <c r="AS11" s="81">
        <v>2.669</v>
      </c>
      <c r="AT11" s="78">
        <v>1</v>
      </c>
      <c r="AU11" s="82">
        <v>2.8210000000000002</v>
      </c>
      <c r="AV11" s="51"/>
      <c r="AW11" s="49">
        <f>+IF(AV11&gt;0,0,IF(AX11&gt;0,0,1))</f>
        <v>0</v>
      </c>
      <c r="AX11" s="49">
        <v>1</v>
      </c>
      <c r="AY11" s="49">
        <f>IF(AZ11&gt;0,1,0)</f>
        <v>1</v>
      </c>
      <c r="AZ11" s="52">
        <f>+K11+AI11</f>
        <v>1964.5630000000001</v>
      </c>
      <c r="BA11" s="53" t="e">
        <f>SUMIFS('[1]База знач'!AR:AR,'[1]База знач'!$H:$H,$E11)</f>
        <v>#VALUE!</v>
      </c>
      <c r="BB11" s="50" t="e">
        <f>SUMIFS('[1]База знач'!BD:BD,'[1]База знач'!$H:$H,$E11)</f>
        <v>#VALUE!</v>
      </c>
      <c r="BC11" s="51">
        <f t="shared" si="5"/>
        <v>0</v>
      </c>
      <c r="BD11" s="49">
        <f t="shared" si="5"/>
        <v>0</v>
      </c>
      <c r="BE11" s="49">
        <f t="shared" si="5"/>
        <v>0</v>
      </c>
      <c r="BF11" s="52">
        <f t="shared" si="5"/>
        <v>0</v>
      </c>
    </row>
    <row r="12" spans="1:58" ht="35.1" customHeight="1" x14ac:dyDescent="0.25">
      <c r="A12" s="62" t="s">
        <v>55</v>
      </c>
      <c r="B12" s="63"/>
      <c r="C12" s="64"/>
      <c r="D12" s="65"/>
      <c r="E12" s="66"/>
      <c r="F12" s="67">
        <v>0</v>
      </c>
      <c r="G12" s="67">
        <v>0</v>
      </c>
      <c r="H12" s="68">
        <v>0</v>
      </c>
      <c r="I12" s="68">
        <v>0</v>
      </c>
      <c r="J12" s="69">
        <f t="shared" ref="J12:BF12" si="6">SUM(J13:J15)</f>
        <v>3</v>
      </c>
      <c r="K12" s="68">
        <f t="shared" si="6"/>
        <v>3265.5999999999995</v>
      </c>
      <c r="L12" s="125">
        <f t="shared" si="6"/>
        <v>1</v>
      </c>
      <c r="M12" s="125">
        <f t="shared" si="6"/>
        <v>500</v>
      </c>
      <c r="N12" s="68">
        <f t="shared" si="6"/>
        <v>0</v>
      </c>
      <c r="O12" s="70">
        <f t="shared" si="6"/>
        <v>0</v>
      </c>
      <c r="P12" s="69">
        <f t="shared" si="6"/>
        <v>2</v>
      </c>
      <c r="Q12" s="68">
        <f t="shared" si="6"/>
        <v>141.4</v>
      </c>
      <c r="R12" s="68">
        <f t="shared" si="6"/>
        <v>0</v>
      </c>
      <c r="S12" s="68">
        <f t="shared" si="6"/>
        <v>0</v>
      </c>
      <c r="T12" s="68">
        <f t="shared" si="6"/>
        <v>0</v>
      </c>
      <c r="U12" s="68">
        <f t="shared" ref="U12" si="7">SUM(U13:U15)</f>
        <v>0</v>
      </c>
      <c r="V12" s="68">
        <f t="shared" si="6"/>
        <v>0</v>
      </c>
      <c r="W12" s="68">
        <f t="shared" si="6"/>
        <v>0</v>
      </c>
      <c r="X12" s="68">
        <f t="shared" si="6"/>
        <v>0</v>
      </c>
      <c r="Y12" s="68">
        <f t="shared" si="6"/>
        <v>0</v>
      </c>
      <c r="Z12" s="68">
        <f t="shared" si="6"/>
        <v>0</v>
      </c>
      <c r="AA12" s="68">
        <f t="shared" si="6"/>
        <v>0</v>
      </c>
      <c r="AB12" s="68">
        <f t="shared" si="6"/>
        <v>1</v>
      </c>
      <c r="AC12" s="68">
        <f t="shared" si="6"/>
        <v>3124.1999999999994</v>
      </c>
      <c r="AD12" s="68">
        <f t="shared" si="6"/>
        <v>1</v>
      </c>
      <c r="AE12" s="68">
        <f t="shared" si="6"/>
        <v>500</v>
      </c>
      <c r="AF12" s="68">
        <f t="shared" si="6"/>
        <v>0</v>
      </c>
      <c r="AG12" s="92">
        <f t="shared" si="6"/>
        <v>0</v>
      </c>
      <c r="AH12" s="108">
        <f t="shared" si="6"/>
        <v>3</v>
      </c>
      <c r="AI12" s="68">
        <f t="shared" si="6"/>
        <v>1352.021</v>
      </c>
      <c r="AJ12" s="68">
        <f t="shared" si="6"/>
        <v>2</v>
      </c>
      <c r="AK12" s="68">
        <f t="shared" si="6"/>
        <v>1175.8249999999998</v>
      </c>
      <c r="AL12" s="68">
        <f t="shared" si="6"/>
        <v>2</v>
      </c>
      <c r="AM12" s="68">
        <f t="shared" si="6"/>
        <v>3.008</v>
      </c>
      <c r="AN12" s="68">
        <f t="shared" si="6"/>
        <v>2</v>
      </c>
      <c r="AO12" s="68">
        <f t="shared" si="6"/>
        <v>3.0069999999999997</v>
      </c>
      <c r="AP12" s="68">
        <f t="shared" si="6"/>
        <v>1</v>
      </c>
      <c r="AQ12" s="68">
        <f t="shared" si="6"/>
        <v>1E-3</v>
      </c>
      <c r="AR12" s="68">
        <f t="shared" si="6"/>
        <v>2</v>
      </c>
      <c r="AS12" s="68">
        <f t="shared" si="6"/>
        <v>13.983999999999998</v>
      </c>
      <c r="AT12" s="68">
        <f t="shared" si="6"/>
        <v>2</v>
      </c>
      <c r="AU12" s="92">
        <f t="shared" si="6"/>
        <v>16.992000000000001</v>
      </c>
      <c r="AV12" s="46">
        <f t="shared" si="6"/>
        <v>0</v>
      </c>
      <c r="AW12" s="44">
        <f t="shared" si="6"/>
        <v>0</v>
      </c>
      <c r="AX12" s="44">
        <f t="shared" si="6"/>
        <v>3</v>
      </c>
      <c r="AY12" s="44">
        <f t="shared" si="6"/>
        <v>3</v>
      </c>
      <c r="AZ12" s="47">
        <f t="shared" si="6"/>
        <v>4617.6209999999992</v>
      </c>
      <c r="BA12" s="48" t="e">
        <f t="shared" si="6"/>
        <v>#VALUE!</v>
      </c>
      <c r="BB12" s="45" t="e">
        <f t="shared" si="6"/>
        <v>#VALUE!</v>
      </c>
      <c r="BC12" s="46">
        <f t="shared" si="6"/>
        <v>0</v>
      </c>
      <c r="BD12" s="44">
        <f t="shared" si="6"/>
        <v>0</v>
      </c>
      <c r="BE12" s="44">
        <f t="shared" si="6"/>
        <v>0</v>
      </c>
      <c r="BF12" s="47">
        <f t="shared" si="6"/>
        <v>0</v>
      </c>
    </row>
    <row r="13" spans="1:58" ht="35.1" customHeight="1" x14ac:dyDescent="0.25">
      <c r="A13" s="83" t="s">
        <v>50</v>
      </c>
      <c r="B13" s="84" t="s">
        <v>43</v>
      </c>
      <c r="C13" s="85">
        <v>413</v>
      </c>
      <c r="D13" s="74" t="s">
        <v>56</v>
      </c>
      <c r="E13" s="75">
        <v>203961657</v>
      </c>
      <c r="F13" s="76">
        <v>0</v>
      </c>
      <c r="G13" s="76">
        <v>0</v>
      </c>
      <c r="H13" s="77">
        <v>0</v>
      </c>
      <c r="I13" s="78">
        <v>0</v>
      </c>
      <c r="J13" s="79">
        <f>IF(K13&gt;0,1,0)</f>
        <v>1</v>
      </c>
      <c r="K13" s="78">
        <f>+Q13+W13+AC13</f>
        <v>3124.1999999999994</v>
      </c>
      <c r="L13" s="126">
        <f>IF(M13&gt;0,1,0)</f>
        <v>1</v>
      </c>
      <c r="M13" s="126">
        <f>+S13+Y13+AE13</f>
        <v>500</v>
      </c>
      <c r="N13" s="78">
        <f>IF(O13&gt;0,1,0)</f>
        <v>0</v>
      </c>
      <c r="O13" s="80">
        <f>+U13+AA13+AG13</f>
        <v>0</v>
      </c>
      <c r="P13" s="79">
        <f>IF(Q13&gt;0,1,0)</f>
        <v>0</v>
      </c>
      <c r="Q13" s="78">
        <v>0</v>
      </c>
      <c r="R13" s="78">
        <f>IF(S13&gt;0,1,0)</f>
        <v>0</v>
      </c>
      <c r="S13" s="78"/>
      <c r="T13" s="78"/>
      <c r="U13" s="78">
        <f>+IF(Q13&gt;0,C13,0)</f>
        <v>0</v>
      </c>
      <c r="V13" s="78">
        <f>IF(W13&gt;0,1,0)</f>
        <v>0</v>
      </c>
      <c r="W13" s="78">
        <v>0</v>
      </c>
      <c r="X13" s="78">
        <f>IF(Y13&gt;0,1,0)</f>
        <v>0</v>
      </c>
      <c r="Y13" s="78"/>
      <c r="Z13" s="78">
        <f>IF(AA13&gt;0,1,0)</f>
        <v>0</v>
      </c>
      <c r="AA13" s="78">
        <f>+IF(W13&gt;0,I13,0)</f>
        <v>0</v>
      </c>
      <c r="AB13" s="78">
        <f>IF(AC13&gt;0,1,0)</f>
        <v>1</v>
      </c>
      <c r="AC13" s="78">
        <v>3124.1999999999994</v>
      </c>
      <c r="AD13" s="78">
        <f>IF(AE13&gt;0,1,0)</f>
        <v>1</v>
      </c>
      <c r="AE13" s="78">
        <v>500</v>
      </c>
      <c r="AF13" s="78">
        <f>IF(AG13&gt;0,1,0)</f>
        <v>0</v>
      </c>
      <c r="AG13" s="93"/>
      <c r="AH13" s="109">
        <v>1</v>
      </c>
      <c r="AI13" s="77">
        <v>176.196</v>
      </c>
      <c r="AJ13" s="78">
        <v>0</v>
      </c>
      <c r="AK13" s="81">
        <v>0</v>
      </c>
      <c r="AL13" s="78">
        <v>0</v>
      </c>
      <c r="AM13" s="81">
        <v>0</v>
      </c>
      <c r="AN13" s="78">
        <v>0</v>
      </c>
      <c r="AO13" s="81">
        <v>0</v>
      </c>
      <c r="AP13" s="78">
        <v>0</v>
      </c>
      <c r="AQ13" s="81">
        <v>0</v>
      </c>
      <c r="AR13" s="78">
        <v>0</v>
      </c>
      <c r="AS13" s="81">
        <v>0</v>
      </c>
      <c r="AT13" s="78">
        <v>0</v>
      </c>
      <c r="AU13" s="82">
        <v>0</v>
      </c>
      <c r="AV13" s="51"/>
      <c r="AW13" s="49">
        <f>+IF(AV13&gt;0,0,IF(AX13&gt;0,0,1))</f>
        <v>0</v>
      </c>
      <c r="AX13" s="49">
        <v>1</v>
      </c>
      <c r="AY13" s="49">
        <f>IF(AZ13&gt;0,1,0)</f>
        <v>1</v>
      </c>
      <c r="AZ13" s="52">
        <f>+K13+AI13</f>
        <v>3300.3959999999993</v>
      </c>
      <c r="BA13" s="53" t="e">
        <f>SUMIFS('[1]База знач'!AR:AR,'[1]База знач'!$H:$H,$E13)</f>
        <v>#VALUE!</v>
      </c>
      <c r="BB13" s="50" t="e">
        <f>SUMIFS('[1]База знач'!BD:BD,'[1]База знач'!$H:$H,$E13)</f>
        <v>#VALUE!</v>
      </c>
      <c r="BC13" s="51">
        <f t="shared" ref="BC13:BF15" si="8">IF(BD13&gt;0,1,0)</f>
        <v>0</v>
      </c>
      <c r="BD13" s="49">
        <f t="shared" si="8"/>
        <v>0</v>
      </c>
      <c r="BE13" s="49">
        <f t="shared" si="8"/>
        <v>0</v>
      </c>
      <c r="BF13" s="52">
        <f t="shared" si="8"/>
        <v>0</v>
      </c>
    </row>
    <row r="14" spans="1:58" ht="35.1" customHeight="1" x14ac:dyDescent="0.25">
      <c r="A14" s="83" t="s">
        <v>50</v>
      </c>
      <c r="B14" s="84" t="s">
        <v>43</v>
      </c>
      <c r="C14" s="85">
        <v>413</v>
      </c>
      <c r="D14" s="74" t="s">
        <v>57</v>
      </c>
      <c r="E14" s="75">
        <v>300374215</v>
      </c>
      <c r="F14" s="76">
        <v>0</v>
      </c>
      <c r="G14" s="76">
        <v>0</v>
      </c>
      <c r="H14" s="77">
        <v>0</v>
      </c>
      <c r="I14" s="78">
        <v>0</v>
      </c>
      <c r="J14" s="79">
        <f>IF(K14&gt;0,1,0)</f>
        <v>1</v>
      </c>
      <c r="K14" s="78">
        <f>+Q14+W14+AC14</f>
        <v>77.400000000000006</v>
      </c>
      <c r="L14" s="126">
        <f>IF(M14&gt;0,1,0)</f>
        <v>0</v>
      </c>
      <c r="M14" s="126">
        <f>+S14+Y14+AE14</f>
        <v>0</v>
      </c>
      <c r="N14" s="78">
        <f>IF(O14&gt;0,1,0)</f>
        <v>0</v>
      </c>
      <c r="O14" s="80">
        <f>+U14+AA14+AG14</f>
        <v>0</v>
      </c>
      <c r="P14" s="79">
        <f>IF(Q14&gt;0,1,0)</f>
        <v>1</v>
      </c>
      <c r="Q14" s="78">
        <v>77.400000000000006</v>
      </c>
      <c r="R14" s="78">
        <f>IF(S14&gt;0,1,0)</f>
        <v>0</v>
      </c>
      <c r="S14" s="78">
        <v>0</v>
      </c>
      <c r="T14" s="78">
        <f>IF(U14&gt;0,1,0)</f>
        <v>0</v>
      </c>
      <c r="U14" s="78"/>
      <c r="V14" s="78">
        <f>IF(W14&gt;0,1,0)</f>
        <v>0</v>
      </c>
      <c r="W14" s="78">
        <v>0</v>
      </c>
      <c r="X14" s="78">
        <f>IF(Y14&gt;0,1,0)</f>
        <v>0</v>
      </c>
      <c r="Y14" s="78"/>
      <c r="Z14" s="78">
        <f>IF(AA14&gt;0,1,0)</f>
        <v>0</v>
      </c>
      <c r="AA14" s="78">
        <f>+IF(W14&gt;0,I14,0)</f>
        <v>0</v>
      </c>
      <c r="AB14" s="78">
        <f>IF(AC14&gt;0,1,0)</f>
        <v>0</v>
      </c>
      <c r="AC14" s="78">
        <v>0</v>
      </c>
      <c r="AD14" s="78">
        <f>IF(AE14&gt;0,1,0)</f>
        <v>0</v>
      </c>
      <c r="AE14" s="78"/>
      <c r="AF14" s="78">
        <f>IF(AG14&gt;0,1,0)</f>
        <v>0</v>
      </c>
      <c r="AG14" s="93">
        <f>+IF(AC14&gt;0,I14,0)</f>
        <v>0</v>
      </c>
      <c r="AH14" s="109">
        <v>1</v>
      </c>
      <c r="AI14" s="77">
        <v>319.173</v>
      </c>
      <c r="AJ14" s="78">
        <v>1</v>
      </c>
      <c r="AK14" s="81">
        <v>319.173</v>
      </c>
      <c r="AL14" s="78">
        <v>1</v>
      </c>
      <c r="AM14" s="81">
        <v>2.0219999999999998</v>
      </c>
      <c r="AN14" s="78">
        <v>1</v>
      </c>
      <c r="AO14" s="81">
        <v>2.0209999999999999</v>
      </c>
      <c r="AP14" s="78">
        <v>1</v>
      </c>
      <c r="AQ14" s="81">
        <v>1E-3</v>
      </c>
      <c r="AR14" s="78">
        <v>1</v>
      </c>
      <c r="AS14" s="81">
        <v>1.88</v>
      </c>
      <c r="AT14" s="78">
        <v>1</v>
      </c>
      <c r="AU14" s="82">
        <v>3.9019999999999997</v>
      </c>
      <c r="AV14" s="51"/>
      <c r="AW14" s="49">
        <f>+IF(AV14&gt;0,0,IF(AX14&gt;0,0,1))</f>
        <v>0</v>
      </c>
      <c r="AX14" s="49">
        <v>1</v>
      </c>
      <c r="AY14" s="49">
        <f>IF(AZ14&gt;0,1,0)</f>
        <v>1</v>
      </c>
      <c r="AZ14" s="52">
        <f>+K14+AI14</f>
        <v>396.57299999999998</v>
      </c>
      <c r="BA14" s="53" t="e">
        <f>SUMIFS('[1]База знач'!AR:AR,'[1]База знач'!$H:$H,$E14)</f>
        <v>#VALUE!</v>
      </c>
      <c r="BB14" s="50" t="e">
        <f>SUMIFS('[1]База знач'!BD:BD,'[1]База знач'!$H:$H,$E14)</f>
        <v>#VALUE!</v>
      </c>
      <c r="BC14" s="51">
        <f t="shared" si="8"/>
        <v>0</v>
      </c>
      <c r="BD14" s="49">
        <f t="shared" si="8"/>
        <v>0</v>
      </c>
      <c r="BE14" s="49">
        <f t="shared" si="8"/>
        <v>0</v>
      </c>
      <c r="BF14" s="52">
        <f t="shared" si="8"/>
        <v>0</v>
      </c>
    </row>
    <row r="15" spans="1:58" ht="35.1" customHeight="1" x14ac:dyDescent="0.25">
      <c r="A15" s="83" t="s">
        <v>50</v>
      </c>
      <c r="B15" s="84" t="s">
        <v>43</v>
      </c>
      <c r="C15" s="85">
        <v>413</v>
      </c>
      <c r="D15" s="74" t="s">
        <v>58</v>
      </c>
      <c r="E15" s="75">
        <v>300477165</v>
      </c>
      <c r="F15" s="76">
        <v>0</v>
      </c>
      <c r="G15" s="76">
        <v>0</v>
      </c>
      <c r="H15" s="77">
        <v>0</v>
      </c>
      <c r="I15" s="78">
        <v>0</v>
      </c>
      <c r="J15" s="79">
        <f>IF(K15&gt;0,1,0)</f>
        <v>1</v>
      </c>
      <c r="K15" s="78">
        <f>+Q15+W15+AC15</f>
        <v>64</v>
      </c>
      <c r="L15" s="126">
        <f>IF(M15&gt;0,1,0)</f>
        <v>0</v>
      </c>
      <c r="M15" s="126">
        <f>+S15+Y15+AE15</f>
        <v>0</v>
      </c>
      <c r="N15" s="78">
        <f>IF(O15&gt;0,1,0)</f>
        <v>0</v>
      </c>
      <c r="O15" s="80">
        <f>+U15+AA15+AG15</f>
        <v>0</v>
      </c>
      <c r="P15" s="79">
        <f>IF(Q15&gt;0,1,0)</f>
        <v>1</v>
      </c>
      <c r="Q15" s="78">
        <v>64</v>
      </c>
      <c r="R15" s="78">
        <f>IF(S15&gt;0,1,0)</f>
        <v>0</v>
      </c>
      <c r="S15" s="78">
        <v>0</v>
      </c>
      <c r="T15" s="78">
        <f>IF(U15&gt;0,1,0)</f>
        <v>0</v>
      </c>
      <c r="U15" s="78"/>
      <c r="V15" s="78">
        <f>IF(W15&gt;0,1,0)</f>
        <v>0</v>
      </c>
      <c r="W15" s="78">
        <v>0</v>
      </c>
      <c r="X15" s="78">
        <f>IF(Y15&gt;0,1,0)</f>
        <v>0</v>
      </c>
      <c r="Y15" s="78"/>
      <c r="Z15" s="78">
        <f>IF(AA15&gt;0,1,0)</f>
        <v>0</v>
      </c>
      <c r="AA15" s="78">
        <f>+IF(W15&gt;0,I15,0)</f>
        <v>0</v>
      </c>
      <c r="AB15" s="78">
        <f>IF(AC15&gt;0,1,0)</f>
        <v>0</v>
      </c>
      <c r="AC15" s="78">
        <v>0</v>
      </c>
      <c r="AD15" s="78">
        <f>IF(AE15&gt;0,1,0)</f>
        <v>0</v>
      </c>
      <c r="AE15" s="78"/>
      <c r="AF15" s="78">
        <f>IF(AG15&gt;0,1,0)</f>
        <v>0</v>
      </c>
      <c r="AG15" s="93">
        <f>+IF(AC15&gt;0,I15,0)</f>
        <v>0</v>
      </c>
      <c r="AH15" s="109">
        <v>1</v>
      </c>
      <c r="AI15" s="77">
        <v>856.65199999999993</v>
      </c>
      <c r="AJ15" s="78">
        <v>1</v>
      </c>
      <c r="AK15" s="81">
        <v>856.65199999999993</v>
      </c>
      <c r="AL15" s="78">
        <v>1</v>
      </c>
      <c r="AM15" s="81">
        <v>0.98599999999999999</v>
      </c>
      <c r="AN15" s="78">
        <v>1</v>
      </c>
      <c r="AO15" s="81">
        <v>0.98599999999999999</v>
      </c>
      <c r="AP15" s="78">
        <v>0</v>
      </c>
      <c r="AQ15" s="81">
        <v>0</v>
      </c>
      <c r="AR15" s="78">
        <v>1</v>
      </c>
      <c r="AS15" s="81">
        <v>12.103999999999999</v>
      </c>
      <c r="AT15" s="78">
        <v>1</v>
      </c>
      <c r="AU15" s="82">
        <v>13.09</v>
      </c>
      <c r="AV15" s="51"/>
      <c r="AW15" s="49">
        <f>+IF(AV15&gt;0,0,IF(AX15&gt;0,0,1))</f>
        <v>0</v>
      </c>
      <c r="AX15" s="49">
        <v>1</v>
      </c>
      <c r="AY15" s="49">
        <f>IF(AZ15&gt;0,1,0)</f>
        <v>1</v>
      </c>
      <c r="AZ15" s="52">
        <f>+K15+AI15</f>
        <v>920.65199999999993</v>
      </c>
      <c r="BA15" s="53" t="e">
        <f>SUMIFS('[1]База знач'!AR:AR,'[1]База знач'!$H:$H,$E15)</f>
        <v>#VALUE!</v>
      </c>
      <c r="BB15" s="50" t="e">
        <f>SUMIFS('[1]База знач'!BD:BD,'[1]База знач'!$H:$H,$E15)</f>
        <v>#VALUE!</v>
      </c>
      <c r="BC15" s="51">
        <f t="shared" si="8"/>
        <v>0</v>
      </c>
      <c r="BD15" s="49">
        <f t="shared" si="8"/>
        <v>0</v>
      </c>
      <c r="BE15" s="49">
        <f t="shared" si="8"/>
        <v>0</v>
      </c>
      <c r="BF15" s="52">
        <f t="shared" si="8"/>
        <v>0</v>
      </c>
    </row>
    <row r="16" spans="1:58" ht="35.1" customHeight="1" x14ac:dyDescent="0.25">
      <c r="A16" s="62" t="s">
        <v>59</v>
      </c>
      <c r="B16" s="63"/>
      <c r="C16" s="64"/>
      <c r="D16" s="65"/>
      <c r="E16" s="66"/>
      <c r="F16" s="67">
        <v>0</v>
      </c>
      <c r="G16" s="67">
        <v>0</v>
      </c>
      <c r="H16" s="68">
        <v>0</v>
      </c>
      <c r="I16" s="68">
        <v>0</v>
      </c>
      <c r="J16" s="69">
        <f t="shared" ref="J16:BF16" si="9">SUM(J17:J18)</f>
        <v>2</v>
      </c>
      <c r="K16" s="68">
        <f t="shared" si="9"/>
        <v>1489.6280000000002</v>
      </c>
      <c r="L16" s="125">
        <f t="shared" si="9"/>
        <v>2</v>
      </c>
      <c r="M16" s="125">
        <f t="shared" si="9"/>
        <v>500</v>
      </c>
      <c r="N16" s="68">
        <f t="shared" si="9"/>
        <v>0</v>
      </c>
      <c r="O16" s="70">
        <f t="shared" si="9"/>
        <v>0</v>
      </c>
      <c r="P16" s="69">
        <f t="shared" si="9"/>
        <v>2</v>
      </c>
      <c r="Q16" s="68">
        <f t="shared" si="9"/>
        <v>1489.6280000000002</v>
      </c>
      <c r="R16" s="68">
        <f t="shared" si="9"/>
        <v>2</v>
      </c>
      <c r="S16" s="68">
        <f t="shared" si="9"/>
        <v>500</v>
      </c>
      <c r="T16" s="68">
        <f t="shared" si="9"/>
        <v>0</v>
      </c>
      <c r="U16" s="68">
        <f t="shared" ref="U16" si="10">SUM(U17:U18)</f>
        <v>0</v>
      </c>
      <c r="V16" s="68">
        <f t="shared" si="9"/>
        <v>0</v>
      </c>
      <c r="W16" s="68">
        <f t="shared" si="9"/>
        <v>0</v>
      </c>
      <c r="X16" s="68">
        <f t="shared" si="9"/>
        <v>0</v>
      </c>
      <c r="Y16" s="68">
        <f t="shared" si="9"/>
        <v>0</v>
      </c>
      <c r="Z16" s="68">
        <f t="shared" si="9"/>
        <v>0</v>
      </c>
      <c r="AA16" s="68">
        <f t="shared" si="9"/>
        <v>0</v>
      </c>
      <c r="AB16" s="68">
        <f t="shared" si="9"/>
        <v>0</v>
      </c>
      <c r="AC16" s="68">
        <f t="shared" si="9"/>
        <v>0</v>
      </c>
      <c r="AD16" s="68">
        <f t="shared" si="9"/>
        <v>0</v>
      </c>
      <c r="AE16" s="68">
        <f t="shared" si="9"/>
        <v>0</v>
      </c>
      <c r="AF16" s="68">
        <f t="shared" si="9"/>
        <v>0</v>
      </c>
      <c r="AG16" s="92">
        <f t="shared" si="9"/>
        <v>0</v>
      </c>
      <c r="AH16" s="108">
        <f t="shared" si="9"/>
        <v>2</v>
      </c>
      <c r="AI16" s="68">
        <f t="shared" si="9"/>
        <v>1938.83</v>
      </c>
      <c r="AJ16" s="68">
        <f t="shared" si="9"/>
        <v>0</v>
      </c>
      <c r="AK16" s="68">
        <f t="shared" si="9"/>
        <v>0</v>
      </c>
      <c r="AL16" s="68">
        <f t="shared" si="9"/>
        <v>0</v>
      </c>
      <c r="AM16" s="68">
        <f t="shared" si="9"/>
        <v>0</v>
      </c>
      <c r="AN16" s="68">
        <f t="shared" si="9"/>
        <v>0</v>
      </c>
      <c r="AO16" s="68">
        <f t="shared" si="9"/>
        <v>0</v>
      </c>
      <c r="AP16" s="68">
        <f t="shared" si="9"/>
        <v>0</v>
      </c>
      <c r="AQ16" s="68">
        <f t="shared" si="9"/>
        <v>0</v>
      </c>
      <c r="AR16" s="68">
        <f t="shared" si="9"/>
        <v>2</v>
      </c>
      <c r="AS16" s="68">
        <f t="shared" si="9"/>
        <v>78.451999999999998</v>
      </c>
      <c r="AT16" s="68">
        <f t="shared" si="9"/>
        <v>2</v>
      </c>
      <c r="AU16" s="92">
        <f t="shared" si="9"/>
        <v>78.451999999999998</v>
      </c>
      <c r="AV16" s="46">
        <f t="shared" si="9"/>
        <v>0</v>
      </c>
      <c r="AW16" s="44">
        <f t="shared" si="9"/>
        <v>0</v>
      </c>
      <c r="AX16" s="44">
        <f t="shared" si="9"/>
        <v>2</v>
      </c>
      <c r="AY16" s="44">
        <f t="shared" si="9"/>
        <v>2</v>
      </c>
      <c r="AZ16" s="47">
        <f t="shared" si="9"/>
        <v>3428.4580000000001</v>
      </c>
      <c r="BA16" s="48" t="e">
        <f t="shared" si="9"/>
        <v>#VALUE!</v>
      </c>
      <c r="BB16" s="45" t="e">
        <f t="shared" si="9"/>
        <v>#VALUE!</v>
      </c>
      <c r="BC16" s="46">
        <f t="shared" si="9"/>
        <v>0</v>
      </c>
      <c r="BD16" s="44">
        <f t="shared" si="9"/>
        <v>0</v>
      </c>
      <c r="BE16" s="44">
        <f t="shared" si="9"/>
        <v>0</v>
      </c>
      <c r="BF16" s="47">
        <f t="shared" si="9"/>
        <v>0</v>
      </c>
    </row>
    <row r="17" spans="1:58" ht="35.1" customHeight="1" x14ac:dyDescent="0.25">
      <c r="A17" s="83" t="s">
        <v>50</v>
      </c>
      <c r="B17" s="84" t="s">
        <v>41</v>
      </c>
      <c r="C17" s="85">
        <v>485</v>
      </c>
      <c r="D17" s="74" t="s">
        <v>60</v>
      </c>
      <c r="E17" s="86">
        <v>206169364</v>
      </c>
      <c r="F17" s="76">
        <v>0</v>
      </c>
      <c r="G17" s="76">
        <v>0</v>
      </c>
      <c r="H17" s="77">
        <v>0</v>
      </c>
      <c r="I17" s="78">
        <v>0</v>
      </c>
      <c r="J17" s="79">
        <f>IF(K17&gt;0,1,0)</f>
        <v>1</v>
      </c>
      <c r="K17" s="78">
        <f>+Q17+W17+AC17</f>
        <v>926.6</v>
      </c>
      <c r="L17" s="126">
        <f>IF(M17&gt;0,1,0)</f>
        <v>1</v>
      </c>
      <c r="M17" s="126">
        <f>+S17+Y17+AE17</f>
        <v>250</v>
      </c>
      <c r="N17" s="78">
        <f>IF(O17&gt;0,1,0)</f>
        <v>0</v>
      </c>
      <c r="O17" s="80">
        <f>+U17+AA17+AG17</f>
        <v>0</v>
      </c>
      <c r="P17" s="79">
        <f>IF(Q17&gt;0,1,0)</f>
        <v>1</v>
      </c>
      <c r="Q17" s="78">
        <v>926.6</v>
      </c>
      <c r="R17" s="78">
        <f>IF(S17&gt;0,1,0)</f>
        <v>1</v>
      </c>
      <c r="S17" s="78">
        <v>250</v>
      </c>
      <c r="T17" s="78">
        <f>IF(U17&gt;0,1,0)</f>
        <v>0</v>
      </c>
      <c r="U17" s="78"/>
      <c r="V17" s="78">
        <f>IF(W17&gt;0,1,0)</f>
        <v>0</v>
      </c>
      <c r="W17" s="78">
        <v>0</v>
      </c>
      <c r="X17" s="78">
        <f>IF(Y17&gt;0,1,0)</f>
        <v>0</v>
      </c>
      <c r="Y17" s="78"/>
      <c r="Z17" s="78">
        <f>IF(AA17&gt;0,1,0)</f>
        <v>0</v>
      </c>
      <c r="AA17" s="78">
        <f>+IF(W17&gt;0,I17,0)</f>
        <v>0</v>
      </c>
      <c r="AB17" s="78">
        <f>IF(AC17&gt;0,1,0)</f>
        <v>0</v>
      </c>
      <c r="AC17" s="78">
        <v>0</v>
      </c>
      <c r="AD17" s="78">
        <f>IF(AE17&gt;0,1,0)</f>
        <v>0</v>
      </c>
      <c r="AE17" s="78"/>
      <c r="AF17" s="78">
        <f>IF(AG17&gt;0,1,0)</f>
        <v>0</v>
      </c>
      <c r="AG17" s="93">
        <f>+IF(AC17&gt;0,I17,0)</f>
        <v>0</v>
      </c>
      <c r="AH17" s="109">
        <v>1</v>
      </c>
      <c r="AI17" s="77">
        <v>1386.278</v>
      </c>
      <c r="AJ17" s="78">
        <v>0</v>
      </c>
      <c r="AK17" s="81">
        <v>0</v>
      </c>
      <c r="AL17" s="78">
        <v>0</v>
      </c>
      <c r="AM17" s="81">
        <v>0</v>
      </c>
      <c r="AN17" s="78">
        <v>0</v>
      </c>
      <c r="AO17" s="81">
        <v>0</v>
      </c>
      <c r="AP17" s="78">
        <v>0</v>
      </c>
      <c r="AQ17" s="81">
        <v>0</v>
      </c>
      <c r="AR17" s="78">
        <v>1</v>
      </c>
      <c r="AS17" s="81">
        <v>73.218000000000004</v>
      </c>
      <c r="AT17" s="78">
        <v>1</v>
      </c>
      <c r="AU17" s="82">
        <v>73.218000000000004</v>
      </c>
      <c r="AV17" s="51"/>
      <c r="AW17" s="49">
        <f>+IF(AV17&gt;0,0,IF(AX17&gt;0,0,1))</f>
        <v>0</v>
      </c>
      <c r="AX17" s="49">
        <v>1</v>
      </c>
      <c r="AY17" s="49">
        <f>IF(AZ17&gt;0,1,0)</f>
        <v>1</v>
      </c>
      <c r="AZ17" s="52">
        <f>+K17+AI17</f>
        <v>2312.8780000000002</v>
      </c>
      <c r="BA17" s="53" t="e">
        <f>SUMIFS('[1]База знач'!AR:AR,'[1]База знач'!$H:$H,$E17)</f>
        <v>#VALUE!</v>
      </c>
      <c r="BB17" s="50" t="e">
        <f>SUMIFS('[1]База знач'!BD:BD,'[1]База знач'!$H:$H,$E17)</f>
        <v>#VALUE!</v>
      </c>
      <c r="BC17" s="51">
        <f t="shared" ref="BC17:BF18" si="11">IF(BD17&gt;0,1,0)</f>
        <v>0</v>
      </c>
      <c r="BD17" s="49">
        <f t="shared" si="11"/>
        <v>0</v>
      </c>
      <c r="BE17" s="49">
        <f t="shared" si="11"/>
        <v>0</v>
      </c>
      <c r="BF17" s="52">
        <f t="shared" si="11"/>
        <v>0</v>
      </c>
    </row>
    <row r="18" spans="1:58" ht="35.1" customHeight="1" x14ac:dyDescent="0.25">
      <c r="A18" s="83" t="s">
        <v>50</v>
      </c>
      <c r="B18" s="84" t="s">
        <v>41</v>
      </c>
      <c r="C18" s="85">
        <v>485</v>
      </c>
      <c r="D18" s="74" t="s">
        <v>61</v>
      </c>
      <c r="E18" s="86">
        <v>206169372</v>
      </c>
      <c r="F18" s="76">
        <v>0</v>
      </c>
      <c r="G18" s="76">
        <v>0</v>
      </c>
      <c r="H18" s="77">
        <v>0</v>
      </c>
      <c r="I18" s="78">
        <v>0</v>
      </c>
      <c r="J18" s="79">
        <f>IF(K18&gt;0,1,0)</f>
        <v>1</v>
      </c>
      <c r="K18" s="78">
        <f>+Q18+W18+AC18</f>
        <v>563.02800000000002</v>
      </c>
      <c r="L18" s="126">
        <f>IF(M18&gt;0,1,0)</f>
        <v>1</v>
      </c>
      <c r="M18" s="126">
        <f>+S18+Y18+AE18</f>
        <v>250</v>
      </c>
      <c r="N18" s="78">
        <f>IF(O18&gt;0,1,0)</f>
        <v>0</v>
      </c>
      <c r="O18" s="80">
        <f>+U18+AA18+AG18</f>
        <v>0</v>
      </c>
      <c r="P18" s="79">
        <f>IF(Q18&gt;0,1,0)</f>
        <v>1</v>
      </c>
      <c r="Q18" s="78">
        <v>563.02800000000002</v>
      </c>
      <c r="R18" s="78">
        <f>IF(S18&gt;0,1,0)</f>
        <v>1</v>
      </c>
      <c r="S18" s="78">
        <v>250</v>
      </c>
      <c r="T18" s="78">
        <f>IF(U18&gt;0,1,0)</f>
        <v>0</v>
      </c>
      <c r="U18" s="78"/>
      <c r="V18" s="78">
        <f>IF(W18&gt;0,1,0)</f>
        <v>0</v>
      </c>
      <c r="W18" s="78">
        <v>0</v>
      </c>
      <c r="X18" s="78">
        <f>IF(Y18&gt;0,1,0)</f>
        <v>0</v>
      </c>
      <c r="Y18" s="78"/>
      <c r="Z18" s="78">
        <f>IF(AA18&gt;0,1,0)</f>
        <v>0</v>
      </c>
      <c r="AA18" s="78">
        <f>+IF(W18&gt;0,I18,0)</f>
        <v>0</v>
      </c>
      <c r="AB18" s="78">
        <f>IF(AC18&gt;0,1,0)</f>
        <v>0</v>
      </c>
      <c r="AC18" s="78">
        <v>0</v>
      </c>
      <c r="AD18" s="78">
        <f>IF(AE18&gt;0,1,0)</f>
        <v>0</v>
      </c>
      <c r="AE18" s="78"/>
      <c r="AF18" s="78">
        <f>IF(AG18&gt;0,1,0)</f>
        <v>0</v>
      </c>
      <c r="AG18" s="93">
        <f>+IF(AC18&gt;0,I18,0)</f>
        <v>0</v>
      </c>
      <c r="AH18" s="109">
        <v>1</v>
      </c>
      <c r="AI18" s="77">
        <v>552.55200000000002</v>
      </c>
      <c r="AJ18" s="78">
        <v>0</v>
      </c>
      <c r="AK18" s="81">
        <v>0</v>
      </c>
      <c r="AL18" s="78">
        <v>0</v>
      </c>
      <c r="AM18" s="81">
        <v>0</v>
      </c>
      <c r="AN18" s="78">
        <v>0</v>
      </c>
      <c r="AO18" s="81">
        <v>0</v>
      </c>
      <c r="AP18" s="78">
        <v>0</v>
      </c>
      <c r="AQ18" s="81">
        <v>0</v>
      </c>
      <c r="AR18" s="78">
        <v>1</v>
      </c>
      <c r="AS18" s="81">
        <v>5.234</v>
      </c>
      <c r="AT18" s="78">
        <v>1</v>
      </c>
      <c r="AU18" s="82">
        <v>5.234</v>
      </c>
      <c r="AV18" s="51"/>
      <c r="AW18" s="49">
        <f>+IF(AV18&gt;0,0,IF(AX18&gt;0,0,1))</f>
        <v>0</v>
      </c>
      <c r="AX18" s="49">
        <v>1</v>
      </c>
      <c r="AY18" s="49">
        <f>IF(AZ18&gt;0,1,0)</f>
        <v>1</v>
      </c>
      <c r="AZ18" s="52">
        <f>+K18+AI18</f>
        <v>1115.58</v>
      </c>
      <c r="BA18" s="53" t="e">
        <f>SUMIFS('[1]База знач'!AR:AR,'[1]База знач'!$H:$H,$E18)</f>
        <v>#VALUE!</v>
      </c>
      <c r="BB18" s="50" t="e">
        <f>SUMIFS('[1]База знач'!BD:BD,'[1]База знач'!$H:$H,$E18)</f>
        <v>#VALUE!</v>
      </c>
      <c r="BC18" s="51">
        <f t="shared" si="11"/>
        <v>0</v>
      </c>
      <c r="BD18" s="49">
        <f t="shared" si="11"/>
        <v>0</v>
      </c>
      <c r="BE18" s="49">
        <f t="shared" si="11"/>
        <v>0</v>
      </c>
      <c r="BF18" s="52">
        <f t="shared" si="11"/>
        <v>0</v>
      </c>
    </row>
    <row r="19" spans="1:58" ht="35.1" customHeight="1" x14ac:dyDescent="0.25">
      <c r="A19" s="62" t="s">
        <v>59</v>
      </c>
      <c r="B19" s="63"/>
      <c r="C19" s="64"/>
      <c r="D19" s="65"/>
      <c r="E19" s="66"/>
      <c r="F19" s="67">
        <v>0</v>
      </c>
      <c r="G19" s="67">
        <v>0</v>
      </c>
      <c r="H19" s="68">
        <v>0</v>
      </c>
      <c r="I19" s="68">
        <v>0</v>
      </c>
      <c r="J19" s="69">
        <f t="shared" ref="J19:BF19" si="12">SUM(J20:J23)</f>
        <v>4</v>
      </c>
      <c r="K19" s="68">
        <f t="shared" si="12"/>
        <v>1393.4499999999998</v>
      </c>
      <c r="L19" s="125">
        <f t="shared" si="12"/>
        <v>4</v>
      </c>
      <c r="M19" s="125">
        <f t="shared" si="12"/>
        <v>1393</v>
      </c>
      <c r="N19" s="68">
        <f t="shared" si="12"/>
        <v>0</v>
      </c>
      <c r="O19" s="70">
        <f t="shared" si="12"/>
        <v>0</v>
      </c>
      <c r="P19" s="69">
        <f t="shared" si="12"/>
        <v>4</v>
      </c>
      <c r="Q19" s="68">
        <f t="shared" si="12"/>
        <v>1393.4499999999998</v>
      </c>
      <c r="R19" s="68">
        <f t="shared" si="12"/>
        <v>4</v>
      </c>
      <c r="S19" s="68">
        <f t="shared" si="12"/>
        <v>1393</v>
      </c>
      <c r="T19" s="68">
        <f t="shared" si="12"/>
        <v>0</v>
      </c>
      <c r="U19" s="68">
        <f t="shared" ref="U19" si="13">SUM(U20:U23)</f>
        <v>0</v>
      </c>
      <c r="V19" s="68">
        <f t="shared" si="12"/>
        <v>0</v>
      </c>
      <c r="W19" s="68">
        <f t="shared" si="12"/>
        <v>0</v>
      </c>
      <c r="X19" s="68">
        <f t="shared" si="12"/>
        <v>0</v>
      </c>
      <c r="Y19" s="68">
        <f t="shared" si="12"/>
        <v>0</v>
      </c>
      <c r="Z19" s="68">
        <f t="shared" si="12"/>
        <v>0</v>
      </c>
      <c r="AA19" s="68">
        <f t="shared" si="12"/>
        <v>0</v>
      </c>
      <c r="AB19" s="68">
        <f t="shared" si="12"/>
        <v>0</v>
      </c>
      <c r="AC19" s="68">
        <f t="shared" si="12"/>
        <v>0</v>
      </c>
      <c r="AD19" s="68">
        <f t="shared" si="12"/>
        <v>0</v>
      </c>
      <c r="AE19" s="68">
        <f t="shared" si="12"/>
        <v>0</v>
      </c>
      <c r="AF19" s="68">
        <f t="shared" si="12"/>
        <v>0</v>
      </c>
      <c r="AG19" s="92">
        <f t="shared" si="12"/>
        <v>0</v>
      </c>
      <c r="AH19" s="108">
        <f t="shared" si="12"/>
        <v>4</v>
      </c>
      <c r="AI19" s="68">
        <f t="shared" si="12"/>
        <v>3566.6210000000001</v>
      </c>
      <c r="AJ19" s="68">
        <f t="shared" si="12"/>
        <v>0</v>
      </c>
      <c r="AK19" s="68">
        <f t="shared" si="12"/>
        <v>0</v>
      </c>
      <c r="AL19" s="68">
        <f t="shared" si="12"/>
        <v>0</v>
      </c>
      <c r="AM19" s="68">
        <f t="shared" si="12"/>
        <v>0</v>
      </c>
      <c r="AN19" s="68">
        <f t="shared" si="12"/>
        <v>0</v>
      </c>
      <c r="AO19" s="68">
        <f t="shared" si="12"/>
        <v>0</v>
      </c>
      <c r="AP19" s="68">
        <f t="shared" si="12"/>
        <v>0</v>
      </c>
      <c r="AQ19" s="68">
        <f t="shared" si="12"/>
        <v>0</v>
      </c>
      <c r="AR19" s="68">
        <f t="shared" si="12"/>
        <v>4</v>
      </c>
      <c r="AS19" s="68">
        <f t="shared" si="12"/>
        <v>231.38399999999999</v>
      </c>
      <c r="AT19" s="68">
        <f t="shared" si="12"/>
        <v>4</v>
      </c>
      <c r="AU19" s="92">
        <f t="shared" si="12"/>
        <v>231.38399999999999</v>
      </c>
      <c r="AV19" s="46">
        <f t="shared" si="12"/>
        <v>0</v>
      </c>
      <c r="AW19" s="44">
        <f t="shared" si="12"/>
        <v>0</v>
      </c>
      <c r="AX19" s="44">
        <f t="shared" si="12"/>
        <v>4</v>
      </c>
      <c r="AY19" s="44">
        <f t="shared" si="12"/>
        <v>4</v>
      </c>
      <c r="AZ19" s="47">
        <f t="shared" si="12"/>
        <v>4960.0709999999999</v>
      </c>
      <c r="BA19" s="48" t="e">
        <f t="shared" si="12"/>
        <v>#VALUE!</v>
      </c>
      <c r="BB19" s="45" t="e">
        <f t="shared" si="12"/>
        <v>#VALUE!</v>
      </c>
      <c r="BC19" s="46">
        <f t="shared" si="12"/>
        <v>0</v>
      </c>
      <c r="BD19" s="44">
        <f t="shared" si="12"/>
        <v>0</v>
      </c>
      <c r="BE19" s="44">
        <f t="shared" si="12"/>
        <v>0</v>
      </c>
      <c r="BF19" s="47">
        <f t="shared" si="12"/>
        <v>0</v>
      </c>
    </row>
    <row r="20" spans="1:58" ht="35.1" customHeight="1" x14ac:dyDescent="0.25">
      <c r="A20" s="71" t="s">
        <v>50</v>
      </c>
      <c r="B20" s="72" t="s">
        <v>45</v>
      </c>
      <c r="C20" s="73">
        <v>485</v>
      </c>
      <c r="D20" s="74" t="s">
        <v>46</v>
      </c>
      <c r="E20" s="75">
        <v>204489048</v>
      </c>
      <c r="F20" s="76">
        <v>0</v>
      </c>
      <c r="G20" s="76">
        <v>0</v>
      </c>
      <c r="H20" s="77">
        <v>0</v>
      </c>
      <c r="I20" s="78">
        <v>0</v>
      </c>
      <c r="J20" s="79">
        <f>IF(K20&gt;0,1,0)</f>
        <v>1</v>
      </c>
      <c r="K20" s="78">
        <f>+Q20+W20+AC20</f>
        <v>449</v>
      </c>
      <c r="L20" s="126">
        <f>IF(M20&gt;0,1,0)</f>
        <v>1</v>
      </c>
      <c r="M20" s="126">
        <f>+S20+Y20+AE20</f>
        <v>449</v>
      </c>
      <c r="N20" s="78">
        <f>IF(O20&gt;0,1,0)</f>
        <v>0</v>
      </c>
      <c r="O20" s="80">
        <f>+U20+AA20+AG20</f>
        <v>0</v>
      </c>
      <c r="P20" s="79">
        <f>IF(Q20&gt;0,1,0)</f>
        <v>1</v>
      </c>
      <c r="Q20" s="78">
        <v>449</v>
      </c>
      <c r="R20" s="78">
        <f>IF(S20&gt;0,1,0)</f>
        <v>1</v>
      </c>
      <c r="S20" s="78">
        <v>449</v>
      </c>
      <c r="T20" s="78">
        <f>IF(U20&gt;0,1,0)</f>
        <v>0</v>
      </c>
      <c r="U20" s="78"/>
      <c r="V20" s="78">
        <f>IF(W20&gt;0,1,0)</f>
        <v>0</v>
      </c>
      <c r="W20" s="78">
        <v>0</v>
      </c>
      <c r="X20" s="78">
        <f>IF(Y20&gt;0,1,0)</f>
        <v>0</v>
      </c>
      <c r="Y20" s="78"/>
      <c r="Z20" s="78">
        <f>IF(AA20&gt;0,1,0)</f>
        <v>0</v>
      </c>
      <c r="AA20" s="78">
        <f>+IF(W20&gt;0,I20,0)</f>
        <v>0</v>
      </c>
      <c r="AB20" s="78">
        <f>IF(AC20&gt;0,1,0)</f>
        <v>0</v>
      </c>
      <c r="AC20" s="78">
        <v>0</v>
      </c>
      <c r="AD20" s="78">
        <f>IF(AE20&gt;0,1,0)</f>
        <v>0</v>
      </c>
      <c r="AE20" s="78"/>
      <c r="AF20" s="78">
        <f>IF(AG20&gt;0,1,0)</f>
        <v>0</v>
      </c>
      <c r="AG20" s="93">
        <f>+IF(AC20&gt;0,I20,0)</f>
        <v>0</v>
      </c>
      <c r="AH20" s="109">
        <v>1</v>
      </c>
      <c r="AI20" s="77">
        <v>442.92400000000004</v>
      </c>
      <c r="AJ20" s="78">
        <v>0</v>
      </c>
      <c r="AK20" s="81">
        <v>0</v>
      </c>
      <c r="AL20" s="78">
        <v>0</v>
      </c>
      <c r="AM20" s="81">
        <v>0</v>
      </c>
      <c r="AN20" s="78">
        <v>0</v>
      </c>
      <c r="AO20" s="81">
        <v>0</v>
      </c>
      <c r="AP20" s="78">
        <v>0</v>
      </c>
      <c r="AQ20" s="81">
        <v>0</v>
      </c>
      <c r="AR20" s="78">
        <v>1</v>
      </c>
      <c r="AS20" s="81">
        <v>42.582000000000001</v>
      </c>
      <c r="AT20" s="78">
        <v>1</v>
      </c>
      <c r="AU20" s="82">
        <v>42.582000000000001</v>
      </c>
      <c r="AV20" s="51"/>
      <c r="AW20" s="49">
        <f>+IF(AV20&gt;0,0,IF(AX20&gt;0,0,1))</f>
        <v>0</v>
      </c>
      <c r="AX20" s="49">
        <v>1</v>
      </c>
      <c r="AY20" s="49">
        <f>IF(AZ20&gt;0,1,0)</f>
        <v>1</v>
      </c>
      <c r="AZ20" s="52">
        <f>+K20+AI20</f>
        <v>891.92399999999998</v>
      </c>
      <c r="BA20" s="53" t="e">
        <f>SUMIFS('[1]База знач'!AR:AR,'[1]База знач'!$H:$H,$E20)</f>
        <v>#VALUE!</v>
      </c>
      <c r="BB20" s="50" t="e">
        <f>SUMIFS('[1]База знач'!BD:BD,'[1]База знач'!$H:$H,$E20)</f>
        <v>#VALUE!</v>
      </c>
      <c r="BC20" s="51">
        <f t="shared" ref="BC20:BF23" si="14">IF(BD20&gt;0,1,0)</f>
        <v>0</v>
      </c>
      <c r="BD20" s="49">
        <f t="shared" si="14"/>
        <v>0</v>
      </c>
      <c r="BE20" s="49">
        <f t="shared" si="14"/>
        <v>0</v>
      </c>
      <c r="BF20" s="52">
        <f t="shared" si="14"/>
        <v>0</v>
      </c>
    </row>
    <row r="21" spans="1:58" ht="35.1" customHeight="1" x14ac:dyDescent="0.25">
      <c r="A21" s="71" t="s">
        <v>50</v>
      </c>
      <c r="B21" s="72" t="s">
        <v>45</v>
      </c>
      <c r="C21" s="73">
        <v>485</v>
      </c>
      <c r="D21" s="74" t="s">
        <v>62</v>
      </c>
      <c r="E21" s="75">
        <v>305084779</v>
      </c>
      <c r="F21" s="76">
        <v>0</v>
      </c>
      <c r="G21" s="76">
        <v>0</v>
      </c>
      <c r="H21" s="77">
        <v>0</v>
      </c>
      <c r="I21" s="78">
        <v>0</v>
      </c>
      <c r="J21" s="79">
        <f>IF(K21&gt;0,1,0)</f>
        <v>1</v>
      </c>
      <c r="K21" s="78">
        <f>+Q21+W21+AC21</f>
        <v>442.34999999999997</v>
      </c>
      <c r="L21" s="126">
        <f>IF(M21&gt;0,1,0)</f>
        <v>1</v>
      </c>
      <c r="M21" s="126">
        <f>+S21+Y21+AE21</f>
        <v>442</v>
      </c>
      <c r="N21" s="78">
        <f>IF(O21&gt;0,1,0)</f>
        <v>0</v>
      </c>
      <c r="O21" s="80">
        <f>+U21+AA21+AG21</f>
        <v>0</v>
      </c>
      <c r="P21" s="79">
        <f>IF(Q21&gt;0,1,0)</f>
        <v>1</v>
      </c>
      <c r="Q21" s="78">
        <v>442.34999999999997</v>
      </c>
      <c r="R21" s="78">
        <f>IF(S21&gt;0,1,0)</f>
        <v>1</v>
      </c>
      <c r="S21" s="78">
        <v>442</v>
      </c>
      <c r="T21" s="78">
        <f>IF(U21&gt;0,1,0)</f>
        <v>0</v>
      </c>
      <c r="U21" s="78"/>
      <c r="V21" s="78">
        <f>IF(W21&gt;0,1,0)</f>
        <v>0</v>
      </c>
      <c r="W21" s="78">
        <v>0</v>
      </c>
      <c r="X21" s="78">
        <f>IF(Y21&gt;0,1,0)</f>
        <v>0</v>
      </c>
      <c r="Y21" s="78"/>
      <c r="Z21" s="78">
        <f>IF(AA21&gt;0,1,0)</f>
        <v>0</v>
      </c>
      <c r="AA21" s="78">
        <f>+IF(W21&gt;0,I21,0)</f>
        <v>0</v>
      </c>
      <c r="AB21" s="78">
        <f>IF(AC21&gt;0,1,0)</f>
        <v>0</v>
      </c>
      <c r="AC21" s="78">
        <v>0</v>
      </c>
      <c r="AD21" s="78">
        <f>IF(AE21&gt;0,1,0)</f>
        <v>0</v>
      </c>
      <c r="AE21" s="78"/>
      <c r="AF21" s="78">
        <f>IF(AG21&gt;0,1,0)</f>
        <v>0</v>
      </c>
      <c r="AG21" s="93">
        <f>+IF(AC21&gt;0,I21,0)</f>
        <v>0</v>
      </c>
      <c r="AH21" s="109">
        <v>1</v>
      </c>
      <c r="AI21" s="77">
        <v>788.80500000000006</v>
      </c>
      <c r="AJ21" s="78">
        <v>0</v>
      </c>
      <c r="AK21" s="81">
        <v>0</v>
      </c>
      <c r="AL21" s="78">
        <v>0</v>
      </c>
      <c r="AM21" s="81">
        <v>0</v>
      </c>
      <c r="AN21" s="78">
        <v>0</v>
      </c>
      <c r="AO21" s="81">
        <v>0</v>
      </c>
      <c r="AP21" s="78">
        <v>0</v>
      </c>
      <c r="AQ21" s="81">
        <v>0</v>
      </c>
      <c r="AR21" s="78">
        <v>1</v>
      </c>
      <c r="AS21" s="81">
        <v>73.332999999999998</v>
      </c>
      <c r="AT21" s="78">
        <v>1</v>
      </c>
      <c r="AU21" s="82">
        <v>73.332999999999998</v>
      </c>
      <c r="AV21" s="51"/>
      <c r="AW21" s="49">
        <f>+IF(AV21&gt;0,0,IF(AX21&gt;0,0,1))</f>
        <v>0</v>
      </c>
      <c r="AX21" s="49">
        <v>1</v>
      </c>
      <c r="AY21" s="49">
        <f>IF(AZ21&gt;0,1,0)</f>
        <v>1</v>
      </c>
      <c r="AZ21" s="52">
        <f>+K21+AI21</f>
        <v>1231.155</v>
      </c>
      <c r="BA21" s="53" t="e">
        <f>SUMIFS('[1]База знач'!AR:AR,'[1]База знач'!$H:$H,$E21)</f>
        <v>#VALUE!</v>
      </c>
      <c r="BB21" s="50" t="e">
        <f>SUMIFS('[1]База знач'!BD:BD,'[1]База знач'!$H:$H,$E21)</f>
        <v>#VALUE!</v>
      </c>
      <c r="BC21" s="51">
        <f t="shared" si="14"/>
        <v>0</v>
      </c>
      <c r="BD21" s="49">
        <f t="shared" si="14"/>
        <v>0</v>
      </c>
      <c r="BE21" s="49">
        <f t="shared" si="14"/>
        <v>0</v>
      </c>
      <c r="BF21" s="52">
        <f t="shared" si="14"/>
        <v>0</v>
      </c>
    </row>
    <row r="22" spans="1:58" ht="35.1" customHeight="1" x14ac:dyDescent="0.25">
      <c r="A22" s="71" t="s">
        <v>50</v>
      </c>
      <c r="B22" s="72" t="s">
        <v>45</v>
      </c>
      <c r="C22" s="73">
        <v>485</v>
      </c>
      <c r="D22" s="74" t="s">
        <v>63</v>
      </c>
      <c r="E22" s="75">
        <v>203495342</v>
      </c>
      <c r="F22" s="76">
        <v>0</v>
      </c>
      <c r="G22" s="76">
        <v>0</v>
      </c>
      <c r="H22" s="77">
        <v>0</v>
      </c>
      <c r="I22" s="78">
        <v>0</v>
      </c>
      <c r="J22" s="79">
        <f>IF(K22&gt;0,1,0)</f>
        <v>1</v>
      </c>
      <c r="K22" s="78">
        <f>+Q22+W22+AC22</f>
        <v>442.1</v>
      </c>
      <c r="L22" s="126">
        <f>IF(M22&gt;0,1,0)</f>
        <v>1</v>
      </c>
      <c r="M22" s="126">
        <f>+S22+Y22+AE22</f>
        <v>442</v>
      </c>
      <c r="N22" s="78">
        <f>IF(O22&gt;0,1,0)</f>
        <v>0</v>
      </c>
      <c r="O22" s="80">
        <f>+U22+AA22+AG22</f>
        <v>0</v>
      </c>
      <c r="P22" s="79">
        <f>IF(Q22&gt;0,1,0)</f>
        <v>1</v>
      </c>
      <c r="Q22" s="78">
        <v>442.1</v>
      </c>
      <c r="R22" s="78">
        <f>IF(S22&gt;0,1,0)</f>
        <v>1</v>
      </c>
      <c r="S22" s="78">
        <v>442</v>
      </c>
      <c r="T22" s="78">
        <f>IF(U22&gt;0,1,0)</f>
        <v>0</v>
      </c>
      <c r="U22" s="78"/>
      <c r="V22" s="78">
        <f>IF(W22&gt;0,1,0)</f>
        <v>0</v>
      </c>
      <c r="W22" s="78">
        <v>0</v>
      </c>
      <c r="X22" s="78">
        <f>IF(Y22&gt;0,1,0)</f>
        <v>0</v>
      </c>
      <c r="Y22" s="78"/>
      <c r="Z22" s="78">
        <f>IF(AA22&gt;0,1,0)</f>
        <v>0</v>
      </c>
      <c r="AA22" s="78">
        <f>+IF(W22&gt;0,I22,0)</f>
        <v>0</v>
      </c>
      <c r="AB22" s="78">
        <f>IF(AC22&gt;0,1,0)</f>
        <v>0</v>
      </c>
      <c r="AC22" s="78">
        <v>0</v>
      </c>
      <c r="AD22" s="78">
        <f>IF(AE22&gt;0,1,0)</f>
        <v>0</v>
      </c>
      <c r="AE22" s="78"/>
      <c r="AF22" s="78">
        <f>IF(AG22&gt;0,1,0)</f>
        <v>0</v>
      </c>
      <c r="AG22" s="93">
        <f>+IF(AC22&gt;0,I22,0)</f>
        <v>0</v>
      </c>
      <c r="AH22" s="109">
        <v>1</v>
      </c>
      <c r="AI22" s="77">
        <v>1276.335</v>
      </c>
      <c r="AJ22" s="78">
        <v>0</v>
      </c>
      <c r="AK22" s="81">
        <v>0</v>
      </c>
      <c r="AL22" s="78">
        <v>0</v>
      </c>
      <c r="AM22" s="81">
        <v>0</v>
      </c>
      <c r="AN22" s="78">
        <v>0</v>
      </c>
      <c r="AO22" s="81">
        <v>0</v>
      </c>
      <c r="AP22" s="78">
        <v>0</v>
      </c>
      <c r="AQ22" s="81">
        <v>0</v>
      </c>
      <c r="AR22" s="78">
        <v>1</v>
      </c>
      <c r="AS22" s="81">
        <v>71.25</v>
      </c>
      <c r="AT22" s="78">
        <v>1</v>
      </c>
      <c r="AU22" s="82">
        <v>71.25</v>
      </c>
      <c r="AV22" s="51"/>
      <c r="AW22" s="49">
        <f>+IF(AV22&gt;0,0,IF(AX22&gt;0,0,1))</f>
        <v>0</v>
      </c>
      <c r="AX22" s="49">
        <v>1</v>
      </c>
      <c r="AY22" s="49">
        <f>IF(AZ22&gt;0,1,0)</f>
        <v>1</v>
      </c>
      <c r="AZ22" s="52">
        <f>+K22+AI22</f>
        <v>1718.4349999999999</v>
      </c>
      <c r="BA22" s="53" t="e">
        <f>SUMIFS('[1]База знач'!AR:AR,'[1]База знач'!$H:$H,$E22)</f>
        <v>#VALUE!</v>
      </c>
      <c r="BB22" s="50" t="e">
        <f>SUMIFS('[1]База знач'!BD:BD,'[1]База знач'!$H:$H,$E22)</f>
        <v>#VALUE!</v>
      </c>
      <c r="BC22" s="51">
        <f t="shared" si="14"/>
        <v>0</v>
      </c>
      <c r="BD22" s="49">
        <f t="shared" si="14"/>
        <v>0</v>
      </c>
      <c r="BE22" s="49">
        <f t="shared" si="14"/>
        <v>0</v>
      </c>
      <c r="BF22" s="52">
        <f t="shared" si="14"/>
        <v>0</v>
      </c>
    </row>
    <row r="23" spans="1:58" ht="35.1" customHeight="1" x14ac:dyDescent="0.25">
      <c r="A23" s="71" t="s">
        <v>50</v>
      </c>
      <c r="B23" s="72" t="s">
        <v>45</v>
      </c>
      <c r="C23" s="73">
        <v>485</v>
      </c>
      <c r="D23" s="74" t="s">
        <v>64</v>
      </c>
      <c r="E23" s="75">
        <v>203895612</v>
      </c>
      <c r="F23" s="76">
        <v>0</v>
      </c>
      <c r="G23" s="76">
        <v>0</v>
      </c>
      <c r="H23" s="77">
        <v>0</v>
      </c>
      <c r="I23" s="78">
        <v>0</v>
      </c>
      <c r="J23" s="79">
        <f>IF(K23&gt;0,1,0)</f>
        <v>1</v>
      </c>
      <c r="K23" s="78">
        <f>+Q23+W23+AC23</f>
        <v>60</v>
      </c>
      <c r="L23" s="126">
        <f>IF(M23&gt;0,1,0)</f>
        <v>1</v>
      </c>
      <c r="M23" s="126">
        <f>+S23+Y23+AE23</f>
        <v>60</v>
      </c>
      <c r="N23" s="78">
        <f>IF(O23&gt;0,1,0)</f>
        <v>0</v>
      </c>
      <c r="O23" s="80">
        <f>+U23+AA23+AG23</f>
        <v>0</v>
      </c>
      <c r="P23" s="79">
        <f>IF(Q23&gt;0,1,0)</f>
        <v>1</v>
      </c>
      <c r="Q23" s="78">
        <v>60</v>
      </c>
      <c r="R23" s="78">
        <f>IF(S23&gt;0,1,0)</f>
        <v>1</v>
      </c>
      <c r="S23" s="78">
        <v>60</v>
      </c>
      <c r="T23" s="78">
        <f>IF(U23&gt;0,1,0)</f>
        <v>0</v>
      </c>
      <c r="U23" s="78"/>
      <c r="V23" s="78">
        <f>IF(W23&gt;0,1,0)</f>
        <v>0</v>
      </c>
      <c r="W23" s="78">
        <v>0</v>
      </c>
      <c r="X23" s="78">
        <f>IF(Y23&gt;0,1,0)</f>
        <v>0</v>
      </c>
      <c r="Y23" s="78"/>
      <c r="Z23" s="78">
        <f>IF(AA23&gt;0,1,0)</f>
        <v>0</v>
      </c>
      <c r="AA23" s="78">
        <f>+IF(W23&gt;0,I23,0)</f>
        <v>0</v>
      </c>
      <c r="AB23" s="78">
        <f>IF(AC23&gt;0,1,0)</f>
        <v>0</v>
      </c>
      <c r="AC23" s="78">
        <v>0</v>
      </c>
      <c r="AD23" s="78">
        <f>IF(AE23&gt;0,1,0)</f>
        <v>0</v>
      </c>
      <c r="AE23" s="78"/>
      <c r="AF23" s="78">
        <f>IF(AG23&gt;0,1,0)</f>
        <v>0</v>
      </c>
      <c r="AG23" s="93">
        <f>+IF(AC23&gt;0,I23,0)</f>
        <v>0</v>
      </c>
      <c r="AH23" s="109">
        <v>1</v>
      </c>
      <c r="AI23" s="77">
        <v>1058.557</v>
      </c>
      <c r="AJ23" s="78">
        <v>0</v>
      </c>
      <c r="AK23" s="81">
        <v>0</v>
      </c>
      <c r="AL23" s="78">
        <v>0</v>
      </c>
      <c r="AM23" s="81">
        <v>0</v>
      </c>
      <c r="AN23" s="78">
        <v>0</v>
      </c>
      <c r="AO23" s="81">
        <v>0</v>
      </c>
      <c r="AP23" s="78">
        <v>0</v>
      </c>
      <c r="AQ23" s="81">
        <v>0</v>
      </c>
      <c r="AR23" s="78">
        <v>1</v>
      </c>
      <c r="AS23" s="81">
        <v>44.219000000000001</v>
      </c>
      <c r="AT23" s="78">
        <v>1</v>
      </c>
      <c r="AU23" s="82">
        <v>44.219000000000001</v>
      </c>
      <c r="AV23" s="51"/>
      <c r="AW23" s="49">
        <f>+IF(AV23&gt;0,0,IF(AX23&gt;0,0,1))</f>
        <v>0</v>
      </c>
      <c r="AX23" s="49">
        <v>1</v>
      </c>
      <c r="AY23" s="49">
        <f>IF(AZ23&gt;0,1,0)</f>
        <v>1</v>
      </c>
      <c r="AZ23" s="52">
        <f>+K23+AI23</f>
        <v>1118.557</v>
      </c>
      <c r="BA23" s="53" t="e">
        <f>SUMIFS('[1]База знач'!AR:AR,'[1]База знач'!$H:$H,$E23)</f>
        <v>#VALUE!</v>
      </c>
      <c r="BB23" s="50" t="e">
        <f>SUMIFS('[1]База знач'!BD:BD,'[1]База знач'!$H:$H,$E23)</f>
        <v>#VALUE!</v>
      </c>
      <c r="BC23" s="51">
        <f t="shared" si="14"/>
        <v>0</v>
      </c>
      <c r="BD23" s="49">
        <f t="shared" si="14"/>
        <v>0</v>
      </c>
      <c r="BE23" s="49">
        <f t="shared" si="14"/>
        <v>0</v>
      </c>
      <c r="BF23" s="52">
        <f t="shared" si="14"/>
        <v>0</v>
      </c>
    </row>
    <row r="24" spans="1:58" ht="35.1" customHeight="1" x14ac:dyDescent="0.25">
      <c r="A24" s="62" t="s">
        <v>65</v>
      </c>
      <c r="B24" s="63"/>
      <c r="C24" s="64"/>
      <c r="D24" s="65"/>
      <c r="E24" s="66"/>
      <c r="F24" s="67">
        <v>0</v>
      </c>
      <c r="G24" s="67">
        <v>0</v>
      </c>
      <c r="H24" s="68">
        <v>0</v>
      </c>
      <c r="I24" s="68">
        <v>0</v>
      </c>
      <c r="J24" s="69">
        <f t="shared" ref="J24:BF24" si="15">+J25+J26</f>
        <v>2</v>
      </c>
      <c r="K24" s="68">
        <f t="shared" si="15"/>
        <v>588.73</v>
      </c>
      <c r="L24" s="125">
        <f t="shared" si="15"/>
        <v>2</v>
      </c>
      <c r="M24" s="125">
        <f t="shared" si="15"/>
        <v>589</v>
      </c>
      <c r="N24" s="68">
        <f t="shared" si="15"/>
        <v>0</v>
      </c>
      <c r="O24" s="70">
        <f t="shared" si="15"/>
        <v>0</v>
      </c>
      <c r="P24" s="69">
        <f t="shared" si="15"/>
        <v>2</v>
      </c>
      <c r="Q24" s="68">
        <f t="shared" si="15"/>
        <v>588.73</v>
      </c>
      <c r="R24" s="68">
        <f t="shared" si="15"/>
        <v>2</v>
      </c>
      <c r="S24" s="68">
        <f t="shared" si="15"/>
        <v>589</v>
      </c>
      <c r="T24" s="68">
        <f t="shared" si="15"/>
        <v>0</v>
      </c>
      <c r="U24" s="68">
        <f t="shared" ref="U24" si="16">+U25+U26</f>
        <v>0</v>
      </c>
      <c r="V24" s="68">
        <f t="shared" si="15"/>
        <v>0</v>
      </c>
      <c r="W24" s="68">
        <f t="shared" si="15"/>
        <v>0</v>
      </c>
      <c r="X24" s="68">
        <f t="shared" si="15"/>
        <v>0</v>
      </c>
      <c r="Y24" s="68">
        <f t="shared" si="15"/>
        <v>0</v>
      </c>
      <c r="Z24" s="68">
        <f t="shared" si="15"/>
        <v>0</v>
      </c>
      <c r="AA24" s="68">
        <f t="shared" si="15"/>
        <v>0</v>
      </c>
      <c r="AB24" s="68">
        <f t="shared" si="15"/>
        <v>0</v>
      </c>
      <c r="AC24" s="68">
        <f t="shared" si="15"/>
        <v>0</v>
      </c>
      <c r="AD24" s="68">
        <f t="shared" si="15"/>
        <v>0</v>
      </c>
      <c r="AE24" s="68">
        <f t="shared" si="15"/>
        <v>0</v>
      </c>
      <c r="AF24" s="68">
        <f t="shared" si="15"/>
        <v>0</v>
      </c>
      <c r="AG24" s="92">
        <f t="shared" si="15"/>
        <v>0</v>
      </c>
      <c r="AH24" s="108">
        <f t="shared" si="15"/>
        <v>2</v>
      </c>
      <c r="AI24" s="68">
        <f t="shared" si="15"/>
        <v>1641.1970000000001</v>
      </c>
      <c r="AJ24" s="68">
        <f t="shared" si="15"/>
        <v>0</v>
      </c>
      <c r="AK24" s="68">
        <f t="shared" si="15"/>
        <v>0</v>
      </c>
      <c r="AL24" s="68">
        <f t="shared" si="15"/>
        <v>0</v>
      </c>
      <c r="AM24" s="68">
        <f t="shared" si="15"/>
        <v>0</v>
      </c>
      <c r="AN24" s="68">
        <f t="shared" si="15"/>
        <v>0</v>
      </c>
      <c r="AO24" s="68">
        <f t="shared" si="15"/>
        <v>0</v>
      </c>
      <c r="AP24" s="68">
        <f t="shared" si="15"/>
        <v>0</v>
      </c>
      <c r="AQ24" s="68">
        <f t="shared" si="15"/>
        <v>0</v>
      </c>
      <c r="AR24" s="68">
        <f t="shared" si="15"/>
        <v>2</v>
      </c>
      <c r="AS24" s="68">
        <f t="shared" si="15"/>
        <v>182.405</v>
      </c>
      <c r="AT24" s="68">
        <f t="shared" si="15"/>
        <v>2</v>
      </c>
      <c r="AU24" s="92">
        <f t="shared" si="15"/>
        <v>182.405</v>
      </c>
      <c r="AV24" s="46">
        <f t="shared" si="15"/>
        <v>0</v>
      </c>
      <c r="AW24" s="44">
        <f t="shared" si="15"/>
        <v>0</v>
      </c>
      <c r="AX24" s="44">
        <f t="shared" si="15"/>
        <v>2</v>
      </c>
      <c r="AY24" s="44">
        <f t="shared" si="15"/>
        <v>2</v>
      </c>
      <c r="AZ24" s="47">
        <f t="shared" si="15"/>
        <v>2229.9270000000001</v>
      </c>
      <c r="BA24" s="48" t="e">
        <f t="shared" si="15"/>
        <v>#VALUE!</v>
      </c>
      <c r="BB24" s="45" t="e">
        <f t="shared" si="15"/>
        <v>#VALUE!</v>
      </c>
      <c r="BC24" s="46">
        <f t="shared" si="15"/>
        <v>0</v>
      </c>
      <c r="BD24" s="44">
        <f t="shared" si="15"/>
        <v>0</v>
      </c>
      <c r="BE24" s="44">
        <f t="shared" si="15"/>
        <v>0</v>
      </c>
      <c r="BF24" s="47">
        <f t="shared" si="15"/>
        <v>0</v>
      </c>
    </row>
    <row r="25" spans="1:58" ht="35.1" customHeight="1" x14ac:dyDescent="0.25">
      <c r="A25" s="71" t="s">
        <v>50</v>
      </c>
      <c r="B25" s="72" t="s">
        <v>66</v>
      </c>
      <c r="C25" s="73">
        <v>463</v>
      </c>
      <c r="D25" s="74" t="s">
        <v>67</v>
      </c>
      <c r="E25" s="86">
        <v>304972971</v>
      </c>
      <c r="F25" s="76">
        <v>0</v>
      </c>
      <c r="G25" s="76">
        <v>0</v>
      </c>
      <c r="H25" s="77">
        <v>0</v>
      </c>
      <c r="I25" s="78">
        <v>0</v>
      </c>
      <c r="J25" s="79">
        <f>IF(K25&gt;0,1,0)</f>
        <v>1</v>
      </c>
      <c r="K25" s="78">
        <f>+Q25+W25+AC25</f>
        <v>396.71</v>
      </c>
      <c r="L25" s="126">
        <f>IF(M25&gt;0,1,0)</f>
        <v>1</v>
      </c>
      <c r="M25" s="126">
        <f>+S25+Y25+AE25</f>
        <v>397</v>
      </c>
      <c r="N25" s="78">
        <f>IF(O25&gt;0,1,0)</f>
        <v>0</v>
      </c>
      <c r="O25" s="80">
        <f>+U25+AA25+AG25</f>
        <v>0</v>
      </c>
      <c r="P25" s="79">
        <f>IF(Q25&gt;0,1,0)</f>
        <v>1</v>
      </c>
      <c r="Q25" s="78">
        <v>396.71</v>
      </c>
      <c r="R25" s="78">
        <f>IF(S25&gt;0,1,0)</f>
        <v>1</v>
      </c>
      <c r="S25" s="78">
        <v>397</v>
      </c>
      <c r="T25" s="78">
        <f>IF(U25&gt;0,1,0)</f>
        <v>0</v>
      </c>
      <c r="U25" s="78"/>
      <c r="V25" s="78">
        <f>IF(W25&gt;0,1,0)</f>
        <v>0</v>
      </c>
      <c r="W25" s="78">
        <v>0</v>
      </c>
      <c r="X25" s="78">
        <f>IF(Y25&gt;0,1,0)</f>
        <v>0</v>
      </c>
      <c r="Y25" s="78"/>
      <c r="Z25" s="78">
        <f>IF(AA25&gt;0,1,0)</f>
        <v>0</v>
      </c>
      <c r="AA25" s="78">
        <f>+IF(W25&gt;0,I25,0)</f>
        <v>0</v>
      </c>
      <c r="AB25" s="78">
        <f>IF(AC25&gt;0,1,0)</f>
        <v>0</v>
      </c>
      <c r="AC25" s="78">
        <v>0</v>
      </c>
      <c r="AD25" s="78">
        <f>IF(AE25&gt;0,1,0)</f>
        <v>0</v>
      </c>
      <c r="AE25" s="78"/>
      <c r="AF25" s="78">
        <f>IF(AG25&gt;0,1,0)</f>
        <v>0</v>
      </c>
      <c r="AG25" s="93">
        <f>+IF(AC25&gt;0,I25,0)</f>
        <v>0</v>
      </c>
      <c r="AH25" s="109">
        <v>1</v>
      </c>
      <c r="AI25" s="77">
        <v>1074.4390000000001</v>
      </c>
      <c r="AJ25" s="78">
        <v>0</v>
      </c>
      <c r="AK25" s="81">
        <v>0</v>
      </c>
      <c r="AL25" s="78">
        <v>0</v>
      </c>
      <c r="AM25" s="81">
        <v>0</v>
      </c>
      <c r="AN25" s="78">
        <v>0</v>
      </c>
      <c r="AO25" s="81">
        <v>0</v>
      </c>
      <c r="AP25" s="78">
        <v>0</v>
      </c>
      <c r="AQ25" s="81">
        <v>0</v>
      </c>
      <c r="AR25" s="78">
        <v>1</v>
      </c>
      <c r="AS25" s="81">
        <v>123.68300000000001</v>
      </c>
      <c r="AT25" s="78">
        <v>1</v>
      </c>
      <c r="AU25" s="82">
        <v>123.68300000000001</v>
      </c>
      <c r="AV25" s="51"/>
      <c r="AW25" s="49">
        <f>+IF(AV25&gt;0,0,IF(AX25&gt;0,0,1))</f>
        <v>0</v>
      </c>
      <c r="AX25" s="49">
        <v>1</v>
      </c>
      <c r="AY25" s="49">
        <f>IF(AZ25&gt;0,1,0)</f>
        <v>1</v>
      </c>
      <c r="AZ25" s="52">
        <f>+K25+AI25</f>
        <v>1471.1490000000001</v>
      </c>
      <c r="BA25" s="53" t="e">
        <f>SUMIFS('[1]База знач'!AR:AR,'[1]База знач'!$H:$H,$E25)</f>
        <v>#VALUE!</v>
      </c>
      <c r="BB25" s="50" t="e">
        <f>SUMIFS('[1]База знач'!BD:BD,'[1]База знач'!$H:$H,$E25)</f>
        <v>#VALUE!</v>
      </c>
      <c r="BC25" s="51">
        <f t="shared" ref="BC25:BF26" si="17">IF(BD25&gt;0,1,0)</f>
        <v>0</v>
      </c>
      <c r="BD25" s="49">
        <f t="shared" si="17"/>
        <v>0</v>
      </c>
      <c r="BE25" s="49">
        <f t="shared" si="17"/>
        <v>0</v>
      </c>
      <c r="BF25" s="52">
        <f t="shared" si="17"/>
        <v>0</v>
      </c>
    </row>
    <row r="26" spans="1:58" ht="35.1" customHeight="1" x14ac:dyDescent="0.25">
      <c r="A26" s="71" t="s">
        <v>50</v>
      </c>
      <c r="B26" s="72" t="s">
        <v>66</v>
      </c>
      <c r="C26" s="73">
        <v>463</v>
      </c>
      <c r="D26" s="74" t="s">
        <v>68</v>
      </c>
      <c r="E26" s="75">
        <v>304954764</v>
      </c>
      <c r="F26" s="76">
        <v>0</v>
      </c>
      <c r="G26" s="76">
        <v>0</v>
      </c>
      <c r="H26" s="77">
        <v>0</v>
      </c>
      <c r="I26" s="78">
        <v>0</v>
      </c>
      <c r="J26" s="79">
        <f>IF(K26&gt;0,1,0)</f>
        <v>1</v>
      </c>
      <c r="K26" s="78">
        <f>+Q26+W26+AC26</f>
        <v>192.02</v>
      </c>
      <c r="L26" s="126">
        <f>IF(M26&gt;0,1,0)</f>
        <v>1</v>
      </c>
      <c r="M26" s="126">
        <f>+S26+Y26+AE26</f>
        <v>192</v>
      </c>
      <c r="N26" s="78">
        <f>IF(O26&gt;0,1,0)</f>
        <v>0</v>
      </c>
      <c r="O26" s="80">
        <f>+U26+AA26+AG26</f>
        <v>0</v>
      </c>
      <c r="P26" s="79">
        <f>IF(Q26&gt;0,1,0)</f>
        <v>1</v>
      </c>
      <c r="Q26" s="78">
        <v>192.02</v>
      </c>
      <c r="R26" s="78">
        <f>IF(S26&gt;0,1,0)</f>
        <v>1</v>
      </c>
      <c r="S26" s="78">
        <v>192</v>
      </c>
      <c r="T26" s="78">
        <f>IF(U26&gt;0,1,0)</f>
        <v>0</v>
      </c>
      <c r="U26" s="78"/>
      <c r="V26" s="78">
        <f>IF(W26&gt;0,1,0)</f>
        <v>0</v>
      </c>
      <c r="W26" s="78">
        <v>0</v>
      </c>
      <c r="X26" s="78">
        <f>IF(Y26&gt;0,1,0)</f>
        <v>0</v>
      </c>
      <c r="Y26" s="78"/>
      <c r="Z26" s="78">
        <f>IF(AA26&gt;0,1,0)</f>
        <v>0</v>
      </c>
      <c r="AA26" s="78">
        <f>+IF(W26&gt;0,I26,0)</f>
        <v>0</v>
      </c>
      <c r="AB26" s="78">
        <f>IF(AC26&gt;0,1,0)</f>
        <v>0</v>
      </c>
      <c r="AC26" s="78">
        <v>0</v>
      </c>
      <c r="AD26" s="78">
        <f>IF(AE26&gt;0,1,0)</f>
        <v>0</v>
      </c>
      <c r="AE26" s="78"/>
      <c r="AF26" s="78">
        <f>IF(AG26&gt;0,1,0)</f>
        <v>0</v>
      </c>
      <c r="AG26" s="93">
        <f>+IF(AC26&gt;0,I26,0)</f>
        <v>0</v>
      </c>
      <c r="AH26" s="109">
        <v>1</v>
      </c>
      <c r="AI26" s="77">
        <v>566.75800000000004</v>
      </c>
      <c r="AJ26" s="78">
        <v>0</v>
      </c>
      <c r="AK26" s="81">
        <v>0</v>
      </c>
      <c r="AL26" s="78">
        <v>0</v>
      </c>
      <c r="AM26" s="81">
        <v>0</v>
      </c>
      <c r="AN26" s="78">
        <v>0</v>
      </c>
      <c r="AO26" s="81">
        <v>0</v>
      </c>
      <c r="AP26" s="78">
        <v>0</v>
      </c>
      <c r="AQ26" s="81">
        <v>0</v>
      </c>
      <c r="AR26" s="78">
        <v>1</v>
      </c>
      <c r="AS26" s="81">
        <v>58.722000000000001</v>
      </c>
      <c r="AT26" s="78">
        <v>1</v>
      </c>
      <c r="AU26" s="82">
        <v>58.722000000000001</v>
      </c>
      <c r="AV26" s="51"/>
      <c r="AW26" s="49">
        <f>+IF(AV26&gt;0,0,IF(AX26&gt;0,0,1))</f>
        <v>0</v>
      </c>
      <c r="AX26" s="49">
        <v>1</v>
      </c>
      <c r="AY26" s="49">
        <f>IF(AZ26&gt;0,1,0)</f>
        <v>1</v>
      </c>
      <c r="AZ26" s="52">
        <f>+K26+AI26</f>
        <v>758.77800000000002</v>
      </c>
      <c r="BA26" s="53" t="e">
        <f>SUMIFS('[1]База знач'!AR:AR,'[1]База знач'!$H:$H,$E26)</f>
        <v>#VALUE!</v>
      </c>
      <c r="BB26" s="50" t="e">
        <f>SUMIFS('[1]База знач'!BD:BD,'[1]База знач'!$H:$H,$E26)</f>
        <v>#VALUE!</v>
      </c>
      <c r="BC26" s="51">
        <f t="shared" si="17"/>
        <v>0</v>
      </c>
      <c r="BD26" s="49">
        <f t="shared" si="17"/>
        <v>0</v>
      </c>
      <c r="BE26" s="49">
        <f t="shared" si="17"/>
        <v>0</v>
      </c>
      <c r="BF26" s="52">
        <f t="shared" si="17"/>
        <v>0</v>
      </c>
    </row>
    <row r="27" spans="1:58" ht="35.1" customHeight="1" x14ac:dyDescent="0.25">
      <c r="A27" s="62" t="s">
        <v>69</v>
      </c>
      <c r="B27" s="63"/>
      <c r="C27" s="64"/>
      <c r="D27" s="65"/>
      <c r="E27" s="66"/>
      <c r="F27" s="67">
        <v>1</v>
      </c>
      <c r="G27" s="67">
        <v>56.653999999999996</v>
      </c>
      <c r="H27" s="68">
        <v>1</v>
      </c>
      <c r="I27" s="68">
        <v>56.653999999999996</v>
      </c>
      <c r="J27" s="69">
        <f t="shared" ref="J27:BF27" si="18">+J28</f>
        <v>1</v>
      </c>
      <c r="K27" s="68">
        <f t="shared" si="18"/>
        <v>514.67000000000007</v>
      </c>
      <c r="L27" s="125">
        <f t="shared" si="18"/>
        <v>1</v>
      </c>
      <c r="M27" s="125">
        <f t="shared" si="18"/>
        <v>515</v>
      </c>
      <c r="N27" s="68">
        <f t="shared" si="18"/>
        <v>1</v>
      </c>
      <c r="O27" s="70">
        <f t="shared" si="18"/>
        <v>57</v>
      </c>
      <c r="P27" s="69">
        <f t="shared" si="18"/>
        <v>1</v>
      </c>
      <c r="Q27" s="68">
        <f t="shared" si="18"/>
        <v>514.67000000000007</v>
      </c>
      <c r="R27" s="68">
        <f t="shared" si="18"/>
        <v>1</v>
      </c>
      <c r="S27" s="68">
        <f t="shared" si="18"/>
        <v>515</v>
      </c>
      <c r="T27" s="68">
        <f t="shared" si="18"/>
        <v>1</v>
      </c>
      <c r="U27" s="68">
        <f t="shared" si="18"/>
        <v>57</v>
      </c>
      <c r="V27" s="68">
        <f t="shared" si="18"/>
        <v>0</v>
      </c>
      <c r="W27" s="68">
        <f t="shared" si="18"/>
        <v>0</v>
      </c>
      <c r="X27" s="68">
        <f t="shared" si="18"/>
        <v>0</v>
      </c>
      <c r="Y27" s="68">
        <f t="shared" si="18"/>
        <v>0</v>
      </c>
      <c r="Z27" s="68">
        <f t="shared" si="18"/>
        <v>0</v>
      </c>
      <c r="AA27" s="68">
        <f t="shared" si="18"/>
        <v>0</v>
      </c>
      <c r="AB27" s="68">
        <f t="shared" si="18"/>
        <v>0</v>
      </c>
      <c r="AC27" s="68">
        <f t="shared" si="18"/>
        <v>0</v>
      </c>
      <c r="AD27" s="68">
        <f t="shared" si="18"/>
        <v>0</v>
      </c>
      <c r="AE27" s="68">
        <f t="shared" si="18"/>
        <v>0</v>
      </c>
      <c r="AF27" s="68">
        <f t="shared" si="18"/>
        <v>0</v>
      </c>
      <c r="AG27" s="92">
        <f t="shared" si="18"/>
        <v>0</v>
      </c>
      <c r="AH27" s="108">
        <f t="shared" si="18"/>
        <v>1</v>
      </c>
      <c r="AI27" s="68">
        <f t="shared" si="18"/>
        <v>311.08299999999997</v>
      </c>
      <c r="AJ27" s="68">
        <f t="shared" si="18"/>
        <v>0</v>
      </c>
      <c r="AK27" s="68">
        <f t="shared" si="18"/>
        <v>0</v>
      </c>
      <c r="AL27" s="68">
        <f t="shared" si="18"/>
        <v>0</v>
      </c>
      <c r="AM27" s="68">
        <f t="shared" si="18"/>
        <v>0</v>
      </c>
      <c r="AN27" s="68">
        <f t="shared" si="18"/>
        <v>0</v>
      </c>
      <c r="AO27" s="68">
        <f t="shared" si="18"/>
        <v>0</v>
      </c>
      <c r="AP27" s="68">
        <f t="shared" si="18"/>
        <v>0</v>
      </c>
      <c r="AQ27" s="68">
        <f t="shared" si="18"/>
        <v>0</v>
      </c>
      <c r="AR27" s="68">
        <f t="shared" si="18"/>
        <v>1</v>
      </c>
      <c r="AS27" s="68">
        <f t="shared" si="18"/>
        <v>4.2069999999999999</v>
      </c>
      <c r="AT27" s="68">
        <f t="shared" si="18"/>
        <v>1</v>
      </c>
      <c r="AU27" s="92">
        <f t="shared" si="18"/>
        <v>4.2069999999999999</v>
      </c>
      <c r="AV27" s="46">
        <f t="shared" si="18"/>
        <v>0</v>
      </c>
      <c r="AW27" s="44">
        <f t="shared" si="18"/>
        <v>0</v>
      </c>
      <c r="AX27" s="44">
        <f t="shared" si="18"/>
        <v>1</v>
      </c>
      <c r="AY27" s="44">
        <f t="shared" si="18"/>
        <v>1</v>
      </c>
      <c r="AZ27" s="47">
        <f t="shared" si="18"/>
        <v>825.75300000000004</v>
      </c>
      <c r="BA27" s="48" t="e">
        <f t="shared" si="18"/>
        <v>#VALUE!</v>
      </c>
      <c r="BB27" s="45" t="e">
        <f t="shared" si="18"/>
        <v>#VALUE!</v>
      </c>
      <c r="BC27" s="46">
        <f t="shared" si="18"/>
        <v>0</v>
      </c>
      <c r="BD27" s="44">
        <f t="shared" si="18"/>
        <v>0</v>
      </c>
      <c r="BE27" s="44">
        <f t="shared" si="18"/>
        <v>0</v>
      </c>
      <c r="BF27" s="47">
        <f t="shared" si="18"/>
        <v>0</v>
      </c>
    </row>
    <row r="28" spans="1:58" ht="35.1" customHeight="1" x14ac:dyDescent="0.25">
      <c r="A28" s="71" t="s">
        <v>50</v>
      </c>
      <c r="B28" s="72" t="s">
        <v>70</v>
      </c>
      <c r="C28" s="73">
        <v>457</v>
      </c>
      <c r="D28" s="74" t="s">
        <v>71</v>
      </c>
      <c r="E28" s="86">
        <v>203837524</v>
      </c>
      <c r="F28" s="76">
        <v>1</v>
      </c>
      <c r="G28" s="76">
        <v>56.653999999999996</v>
      </c>
      <c r="H28" s="77">
        <v>1</v>
      </c>
      <c r="I28" s="78">
        <v>56.653999999999996</v>
      </c>
      <c r="J28" s="79">
        <f>IF(K28&gt;0,1,0)</f>
        <v>1</v>
      </c>
      <c r="K28" s="78">
        <f>+Q28+W28+AC28</f>
        <v>514.67000000000007</v>
      </c>
      <c r="L28" s="126">
        <f>IF(M28&gt;0,1,0)</f>
        <v>1</v>
      </c>
      <c r="M28" s="126">
        <f>+S28+Y28+AE28</f>
        <v>515</v>
      </c>
      <c r="N28" s="78">
        <f>IF(O28&gt;0,1,0)</f>
        <v>1</v>
      </c>
      <c r="O28" s="80">
        <f>+U28+AA28+AG28</f>
        <v>57</v>
      </c>
      <c r="P28" s="79">
        <f>IF(Q28&gt;0,1,0)</f>
        <v>1</v>
      </c>
      <c r="Q28" s="78">
        <v>514.67000000000007</v>
      </c>
      <c r="R28" s="78">
        <f>IF(S28&gt;0,1,0)</f>
        <v>1</v>
      </c>
      <c r="S28" s="78">
        <v>515</v>
      </c>
      <c r="T28" s="78">
        <f>IF(U28&gt;0,1,0)</f>
        <v>1</v>
      </c>
      <c r="U28" s="78">
        <v>57</v>
      </c>
      <c r="V28" s="78">
        <f>IF(W28&gt;0,1,0)</f>
        <v>0</v>
      </c>
      <c r="W28" s="78">
        <v>0</v>
      </c>
      <c r="X28" s="78">
        <f>IF(Y28&gt;0,1,0)</f>
        <v>0</v>
      </c>
      <c r="Y28" s="78"/>
      <c r="Z28" s="78">
        <f>IF(AA28&gt;0,1,0)</f>
        <v>0</v>
      </c>
      <c r="AA28" s="78">
        <f>+IF(W28&gt;0,I28,0)</f>
        <v>0</v>
      </c>
      <c r="AB28" s="78">
        <f>IF(AC28&gt;0,1,0)</f>
        <v>0</v>
      </c>
      <c r="AC28" s="78">
        <v>0</v>
      </c>
      <c r="AD28" s="78">
        <f>IF(AE28&gt;0,1,0)</f>
        <v>0</v>
      </c>
      <c r="AE28" s="78"/>
      <c r="AF28" s="78">
        <f>IF(AG28&gt;0,1,0)</f>
        <v>0</v>
      </c>
      <c r="AG28" s="93">
        <f>+IF(AC28&gt;0,I28,0)</f>
        <v>0</v>
      </c>
      <c r="AH28" s="109">
        <v>1</v>
      </c>
      <c r="AI28" s="77">
        <v>311.08299999999997</v>
      </c>
      <c r="AJ28" s="78">
        <v>0</v>
      </c>
      <c r="AK28" s="81">
        <v>0</v>
      </c>
      <c r="AL28" s="78">
        <v>0</v>
      </c>
      <c r="AM28" s="81">
        <v>0</v>
      </c>
      <c r="AN28" s="78">
        <v>0</v>
      </c>
      <c r="AO28" s="81">
        <v>0</v>
      </c>
      <c r="AP28" s="78">
        <v>0</v>
      </c>
      <c r="AQ28" s="81">
        <v>0</v>
      </c>
      <c r="AR28" s="78">
        <v>1</v>
      </c>
      <c r="AS28" s="81">
        <v>4.2069999999999999</v>
      </c>
      <c r="AT28" s="78">
        <v>1</v>
      </c>
      <c r="AU28" s="82">
        <v>4.2069999999999999</v>
      </c>
      <c r="AV28" s="51"/>
      <c r="AW28" s="49">
        <f>+IF(AV28&gt;0,0,IF(AX28&gt;0,0,1))</f>
        <v>0</v>
      </c>
      <c r="AX28" s="49">
        <v>1</v>
      </c>
      <c r="AY28" s="49">
        <f>IF(AZ28&gt;0,1,0)</f>
        <v>1</v>
      </c>
      <c r="AZ28" s="52">
        <f>+K28+AI28</f>
        <v>825.75300000000004</v>
      </c>
      <c r="BA28" s="53" t="e">
        <f>SUMIFS('[1]База знач'!AR:AR,'[1]База знач'!$H:$H,$E28)</f>
        <v>#VALUE!</v>
      </c>
      <c r="BB28" s="50" t="e">
        <f>SUMIFS('[1]База знач'!BD:BD,'[1]База знач'!$H:$H,$E28)</f>
        <v>#VALUE!</v>
      </c>
      <c r="BC28" s="51">
        <f t="shared" ref="BC28:BF28" si="19">IF(BD28&gt;0,1,0)</f>
        <v>0</v>
      </c>
      <c r="BD28" s="49">
        <f t="shared" si="19"/>
        <v>0</v>
      </c>
      <c r="BE28" s="49">
        <f t="shared" si="19"/>
        <v>0</v>
      </c>
      <c r="BF28" s="52">
        <f t="shared" si="19"/>
        <v>0</v>
      </c>
    </row>
    <row r="29" spans="1:58" ht="35.1" customHeight="1" x14ac:dyDescent="0.25">
      <c r="A29" s="62" t="s">
        <v>72</v>
      </c>
      <c r="B29" s="63"/>
      <c r="C29" s="64"/>
      <c r="D29" s="65"/>
      <c r="E29" s="66"/>
      <c r="F29" s="67">
        <v>1</v>
      </c>
      <c r="G29" s="67">
        <v>11.220000000000027</v>
      </c>
      <c r="H29" s="68">
        <v>1</v>
      </c>
      <c r="I29" s="68">
        <v>11.220000000000027</v>
      </c>
      <c r="J29" s="69">
        <f t="shared" ref="J29:BF29" si="20">+J30</f>
        <v>1</v>
      </c>
      <c r="K29" s="68">
        <f t="shared" si="20"/>
        <v>381.5</v>
      </c>
      <c r="L29" s="125">
        <f t="shared" si="20"/>
        <v>0</v>
      </c>
      <c r="M29" s="125">
        <f t="shared" si="20"/>
        <v>0</v>
      </c>
      <c r="N29" s="68">
        <f t="shared" si="20"/>
        <v>1</v>
      </c>
      <c r="O29" s="70">
        <f t="shared" si="20"/>
        <v>11</v>
      </c>
      <c r="P29" s="69">
        <f t="shared" si="20"/>
        <v>1</v>
      </c>
      <c r="Q29" s="68">
        <f t="shared" si="20"/>
        <v>381.5</v>
      </c>
      <c r="R29" s="68">
        <f t="shared" si="20"/>
        <v>0</v>
      </c>
      <c r="S29" s="68">
        <f t="shared" si="20"/>
        <v>0</v>
      </c>
      <c r="T29" s="68">
        <f t="shared" si="20"/>
        <v>1</v>
      </c>
      <c r="U29" s="68">
        <f t="shared" si="20"/>
        <v>11</v>
      </c>
      <c r="V29" s="68">
        <f t="shared" si="20"/>
        <v>0</v>
      </c>
      <c r="W29" s="68">
        <f t="shared" si="20"/>
        <v>0</v>
      </c>
      <c r="X29" s="68">
        <f t="shared" si="20"/>
        <v>0</v>
      </c>
      <c r="Y29" s="68">
        <f t="shared" si="20"/>
        <v>0</v>
      </c>
      <c r="Z29" s="68">
        <f t="shared" si="20"/>
        <v>0</v>
      </c>
      <c r="AA29" s="68">
        <f t="shared" si="20"/>
        <v>0</v>
      </c>
      <c r="AB29" s="68">
        <f t="shared" si="20"/>
        <v>0</v>
      </c>
      <c r="AC29" s="68">
        <f t="shared" si="20"/>
        <v>0</v>
      </c>
      <c r="AD29" s="68">
        <f t="shared" si="20"/>
        <v>0</v>
      </c>
      <c r="AE29" s="68">
        <f t="shared" si="20"/>
        <v>0</v>
      </c>
      <c r="AF29" s="68">
        <f t="shared" si="20"/>
        <v>0</v>
      </c>
      <c r="AG29" s="92">
        <f t="shared" si="20"/>
        <v>0</v>
      </c>
      <c r="AH29" s="108">
        <f t="shared" si="20"/>
        <v>1</v>
      </c>
      <c r="AI29" s="68">
        <f t="shared" si="20"/>
        <v>1166.4079999999999</v>
      </c>
      <c r="AJ29" s="68">
        <f t="shared" si="20"/>
        <v>0</v>
      </c>
      <c r="AK29" s="68">
        <f t="shared" si="20"/>
        <v>0</v>
      </c>
      <c r="AL29" s="68">
        <f t="shared" si="20"/>
        <v>0</v>
      </c>
      <c r="AM29" s="68">
        <f t="shared" si="20"/>
        <v>0</v>
      </c>
      <c r="AN29" s="68">
        <f t="shared" si="20"/>
        <v>0</v>
      </c>
      <c r="AO29" s="68">
        <f t="shared" si="20"/>
        <v>0</v>
      </c>
      <c r="AP29" s="68">
        <f t="shared" si="20"/>
        <v>0</v>
      </c>
      <c r="AQ29" s="68">
        <f t="shared" si="20"/>
        <v>0</v>
      </c>
      <c r="AR29" s="68">
        <f t="shared" si="20"/>
        <v>1</v>
      </c>
      <c r="AS29" s="68">
        <f t="shared" si="20"/>
        <v>114.00700000000001</v>
      </c>
      <c r="AT29" s="68">
        <f t="shared" si="20"/>
        <v>1</v>
      </c>
      <c r="AU29" s="92">
        <f t="shared" si="20"/>
        <v>114.00700000000001</v>
      </c>
      <c r="AV29" s="46">
        <f t="shared" si="20"/>
        <v>0</v>
      </c>
      <c r="AW29" s="44">
        <f t="shared" si="20"/>
        <v>0</v>
      </c>
      <c r="AX29" s="44">
        <f t="shared" si="20"/>
        <v>1</v>
      </c>
      <c r="AY29" s="44">
        <f t="shared" si="20"/>
        <v>1</v>
      </c>
      <c r="AZ29" s="47">
        <f t="shared" si="20"/>
        <v>1547.9079999999999</v>
      </c>
      <c r="BA29" s="48" t="e">
        <f t="shared" si="20"/>
        <v>#VALUE!</v>
      </c>
      <c r="BB29" s="45" t="e">
        <f t="shared" si="20"/>
        <v>#VALUE!</v>
      </c>
      <c r="BC29" s="46">
        <f t="shared" si="20"/>
        <v>0</v>
      </c>
      <c r="BD29" s="44">
        <f t="shared" si="20"/>
        <v>0</v>
      </c>
      <c r="BE29" s="44">
        <f t="shared" si="20"/>
        <v>0</v>
      </c>
      <c r="BF29" s="47">
        <f t="shared" si="20"/>
        <v>0</v>
      </c>
    </row>
    <row r="30" spans="1:58" ht="35.1" customHeight="1" x14ac:dyDescent="0.25">
      <c r="A30" s="71" t="s">
        <v>50</v>
      </c>
      <c r="B30" s="72" t="s">
        <v>47</v>
      </c>
      <c r="C30" s="73">
        <v>476</v>
      </c>
      <c r="D30" s="74" t="s">
        <v>73</v>
      </c>
      <c r="E30" s="86">
        <v>207251682</v>
      </c>
      <c r="F30" s="76">
        <v>1</v>
      </c>
      <c r="G30" s="76">
        <v>11.220000000000027</v>
      </c>
      <c r="H30" s="77">
        <v>1</v>
      </c>
      <c r="I30" s="78">
        <v>11.220000000000027</v>
      </c>
      <c r="J30" s="79">
        <f>IF(K30&gt;0,1,0)</f>
        <v>1</v>
      </c>
      <c r="K30" s="78">
        <f>+Q30+W30+AC30</f>
        <v>381.5</v>
      </c>
      <c r="L30" s="126">
        <f>IF(M30&gt;0,1,0)</f>
        <v>0</v>
      </c>
      <c r="M30" s="126">
        <f>+S30+Y30+AE30</f>
        <v>0</v>
      </c>
      <c r="N30" s="78">
        <f>IF(O30&gt;0,1,0)</f>
        <v>1</v>
      </c>
      <c r="O30" s="80">
        <f>+U30+AA30+AG30</f>
        <v>11</v>
      </c>
      <c r="P30" s="79">
        <f>IF(Q30&gt;0,1,0)</f>
        <v>1</v>
      </c>
      <c r="Q30" s="78">
        <v>381.5</v>
      </c>
      <c r="R30" s="78">
        <f>IF(S30&gt;0,1,0)</f>
        <v>0</v>
      </c>
      <c r="S30" s="78">
        <v>0</v>
      </c>
      <c r="T30" s="78">
        <f>IF(U30&gt;0,1,0)</f>
        <v>1</v>
      </c>
      <c r="U30" s="78">
        <v>11</v>
      </c>
      <c r="V30" s="78">
        <f>IF(W30&gt;0,1,0)</f>
        <v>0</v>
      </c>
      <c r="W30" s="78">
        <v>0</v>
      </c>
      <c r="X30" s="78">
        <f>IF(Y30&gt;0,1,0)</f>
        <v>0</v>
      </c>
      <c r="Y30" s="78"/>
      <c r="Z30" s="78">
        <f>IF(AA30&gt;0,1,0)</f>
        <v>0</v>
      </c>
      <c r="AA30" s="78">
        <f>+IF(W30&gt;0,I30,0)</f>
        <v>0</v>
      </c>
      <c r="AB30" s="78">
        <f>IF(AC30&gt;0,1,0)</f>
        <v>0</v>
      </c>
      <c r="AC30" s="78">
        <v>0</v>
      </c>
      <c r="AD30" s="78">
        <f>IF(AE30&gt;0,1,0)</f>
        <v>0</v>
      </c>
      <c r="AE30" s="78"/>
      <c r="AF30" s="78">
        <f>IF(AG30&gt;0,1,0)</f>
        <v>0</v>
      </c>
      <c r="AG30" s="93">
        <f>+IF(AC30&gt;0,I30,0)</f>
        <v>0</v>
      </c>
      <c r="AH30" s="109">
        <v>1</v>
      </c>
      <c r="AI30" s="77">
        <v>1166.4079999999999</v>
      </c>
      <c r="AJ30" s="78">
        <v>0</v>
      </c>
      <c r="AK30" s="81">
        <v>0</v>
      </c>
      <c r="AL30" s="78">
        <v>0</v>
      </c>
      <c r="AM30" s="81">
        <v>0</v>
      </c>
      <c r="AN30" s="78">
        <v>0</v>
      </c>
      <c r="AO30" s="81">
        <v>0</v>
      </c>
      <c r="AP30" s="78">
        <v>0</v>
      </c>
      <c r="AQ30" s="81">
        <v>0</v>
      </c>
      <c r="AR30" s="78">
        <v>1</v>
      </c>
      <c r="AS30" s="81">
        <v>114.00700000000001</v>
      </c>
      <c r="AT30" s="78">
        <v>1</v>
      </c>
      <c r="AU30" s="82">
        <v>114.00700000000001</v>
      </c>
      <c r="AV30" s="51"/>
      <c r="AW30" s="49">
        <f>+IF(AV30&gt;0,0,IF(AX30&gt;0,0,1))</f>
        <v>0</v>
      </c>
      <c r="AX30" s="49">
        <v>1</v>
      </c>
      <c r="AY30" s="49">
        <f>IF(AZ30&gt;0,1,0)</f>
        <v>1</v>
      </c>
      <c r="AZ30" s="52">
        <f>+K30+AI30</f>
        <v>1547.9079999999999</v>
      </c>
      <c r="BA30" s="53" t="e">
        <f>SUMIFS('[1]База знач'!AR:AR,'[1]База знач'!$H:$H,$E30)</f>
        <v>#VALUE!</v>
      </c>
      <c r="BB30" s="50" t="e">
        <f>SUMIFS('[1]База знач'!BD:BD,'[1]База знач'!$H:$H,$E30)</f>
        <v>#VALUE!</v>
      </c>
      <c r="BC30" s="51">
        <f t="shared" ref="BC30:BF30" si="21">IF(BD30&gt;0,1,0)</f>
        <v>0</v>
      </c>
      <c r="BD30" s="49">
        <f t="shared" si="21"/>
        <v>0</v>
      </c>
      <c r="BE30" s="49">
        <f t="shared" si="21"/>
        <v>0</v>
      </c>
      <c r="BF30" s="52">
        <f t="shared" si="21"/>
        <v>0</v>
      </c>
    </row>
    <row r="31" spans="1:58" ht="35.1" customHeight="1" x14ac:dyDescent="0.25">
      <c r="A31" s="62" t="s">
        <v>74</v>
      </c>
      <c r="B31" s="63"/>
      <c r="C31" s="64"/>
      <c r="D31" s="65"/>
      <c r="E31" s="66"/>
      <c r="F31" s="67">
        <v>0</v>
      </c>
      <c r="G31" s="67">
        <v>0</v>
      </c>
      <c r="H31" s="68">
        <v>0</v>
      </c>
      <c r="I31" s="68">
        <v>0</v>
      </c>
      <c r="J31" s="69">
        <f t="shared" ref="J31:AU31" si="22">SUM(J32:J32)</f>
        <v>1</v>
      </c>
      <c r="K31" s="68">
        <f t="shared" si="22"/>
        <v>257.25</v>
      </c>
      <c r="L31" s="125">
        <f t="shared" si="22"/>
        <v>0</v>
      </c>
      <c r="M31" s="125">
        <f t="shared" si="22"/>
        <v>0</v>
      </c>
      <c r="N31" s="68">
        <f t="shared" si="22"/>
        <v>0</v>
      </c>
      <c r="O31" s="70">
        <f t="shared" si="22"/>
        <v>0</v>
      </c>
      <c r="P31" s="69">
        <f t="shared" si="22"/>
        <v>1</v>
      </c>
      <c r="Q31" s="68">
        <f t="shared" si="22"/>
        <v>257.25</v>
      </c>
      <c r="R31" s="68">
        <f t="shared" si="22"/>
        <v>0</v>
      </c>
      <c r="S31" s="68">
        <f t="shared" si="22"/>
        <v>0</v>
      </c>
      <c r="T31" s="68">
        <f t="shared" si="22"/>
        <v>0</v>
      </c>
      <c r="U31" s="68">
        <f t="shared" si="22"/>
        <v>0</v>
      </c>
      <c r="V31" s="68">
        <f t="shared" si="22"/>
        <v>0</v>
      </c>
      <c r="W31" s="68">
        <f t="shared" si="22"/>
        <v>0</v>
      </c>
      <c r="X31" s="68">
        <f t="shared" si="22"/>
        <v>0</v>
      </c>
      <c r="Y31" s="68">
        <f t="shared" si="22"/>
        <v>0</v>
      </c>
      <c r="Z31" s="68">
        <f t="shared" si="22"/>
        <v>0</v>
      </c>
      <c r="AA31" s="68">
        <f t="shared" si="22"/>
        <v>0</v>
      </c>
      <c r="AB31" s="68">
        <f t="shared" si="22"/>
        <v>0</v>
      </c>
      <c r="AC31" s="68">
        <f t="shared" si="22"/>
        <v>0</v>
      </c>
      <c r="AD31" s="68">
        <f t="shared" si="22"/>
        <v>0</v>
      </c>
      <c r="AE31" s="68">
        <f t="shared" si="22"/>
        <v>0</v>
      </c>
      <c r="AF31" s="68">
        <f t="shared" si="22"/>
        <v>0</v>
      </c>
      <c r="AG31" s="92">
        <f t="shared" si="22"/>
        <v>0</v>
      </c>
      <c r="AH31" s="108">
        <f t="shared" si="22"/>
        <v>1</v>
      </c>
      <c r="AI31" s="68">
        <f t="shared" si="22"/>
        <v>1213.3599999999999</v>
      </c>
      <c r="AJ31" s="68">
        <f t="shared" si="22"/>
        <v>0</v>
      </c>
      <c r="AK31" s="68">
        <f t="shared" si="22"/>
        <v>0</v>
      </c>
      <c r="AL31" s="68">
        <f t="shared" si="22"/>
        <v>0</v>
      </c>
      <c r="AM31" s="68">
        <f t="shared" si="22"/>
        <v>0</v>
      </c>
      <c r="AN31" s="68">
        <f t="shared" si="22"/>
        <v>0</v>
      </c>
      <c r="AO31" s="68">
        <f t="shared" si="22"/>
        <v>0</v>
      </c>
      <c r="AP31" s="68">
        <f t="shared" si="22"/>
        <v>0</v>
      </c>
      <c r="AQ31" s="68">
        <f t="shared" si="22"/>
        <v>0</v>
      </c>
      <c r="AR31" s="68">
        <f t="shared" si="22"/>
        <v>1</v>
      </c>
      <c r="AS31" s="68">
        <f t="shared" si="22"/>
        <v>139.273</v>
      </c>
      <c r="AT31" s="68">
        <f t="shared" si="22"/>
        <v>1</v>
      </c>
      <c r="AU31" s="92">
        <f t="shared" si="22"/>
        <v>139.273</v>
      </c>
      <c r="AV31" s="46">
        <f t="shared" ref="AV31:BF31" si="23">SUM(AV32:AV32)</f>
        <v>0</v>
      </c>
      <c r="AW31" s="44">
        <f t="shared" si="23"/>
        <v>0</v>
      </c>
      <c r="AX31" s="44">
        <f t="shared" si="23"/>
        <v>1</v>
      </c>
      <c r="AY31" s="44">
        <f t="shared" si="23"/>
        <v>1</v>
      </c>
      <c r="AZ31" s="47">
        <f t="shared" si="23"/>
        <v>1470.61</v>
      </c>
      <c r="BA31" s="48" t="e">
        <f t="shared" si="23"/>
        <v>#VALUE!</v>
      </c>
      <c r="BB31" s="45" t="e">
        <f t="shared" si="23"/>
        <v>#VALUE!</v>
      </c>
      <c r="BC31" s="46">
        <f t="shared" si="23"/>
        <v>0</v>
      </c>
      <c r="BD31" s="44">
        <f t="shared" si="23"/>
        <v>0</v>
      </c>
      <c r="BE31" s="44">
        <f t="shared" si="23"/>
        <v>0</v>
      </c>
      <c r="BF31" s="47">
        <f t="shared" si="23"/>
        <v>0</v>
      </c>
    </row>
    <row r="32" spans="1:58" ht="35.1" customHeight="1" x14ac:dyDescent="0.25">
      <c r="A32" s="71" t="s">
        <v>50</v>
      </c>
      <c r="B32" s="72" t="s">
        <v>44</v>
      </c>
      <c r="C32" s="73">
        <v>480</v>
      </c>
      <c r="D32" s="87" t="s">
        <v>75</v>
      </c>
      <c r="E32" s="88">
        <v>301687362</v>
      </c>
      <c r="F32" s="89">
        <v>0</v>
      </c>
      <c r="G32" s="89">
        <v>0</v>
      </c>
      <c r="H32" s="77">
        <v>0</v>
      </c>
      <c r="I32" s="78">
        <v>0</v>
      </c>
      <c r="J32" s="79">
        <f>IF(K32&gt;0,1,0)</f>
        <v>1</v>
      </c>
      <c r="K32" s="78">
        <f>+Q32+W32+AC32</f>
        <v>257.25</v>
      </c>
      <c r="L32" s="126">
        <f>IF(M32&gt;0,1,0)</f>
        <v>0</v>
      </c>
      <c r="M32" s="126">
        <f>+S32+Y32+AE32</f>
        <v>0</v>
      </c>
      <c r="N32" s="78">
        <f>IF(O32&gt;0,1,0)</f>
        <v>0</v>
      </c>
      <c r="O32" s="80">
        <f>+U32+AA32+AG32</f>
        <v>0</v>
      </c>
      <c r="P32" s="79">
        <f>IF(Q32&gt;0,1,0)</f>
        <v>1</v>
      </c>
      <c r="Q32" s="78">
        <v>257.25</v>
      </c>
      <c r="R32" s="78">
        <f>IF(S32&gt;0,1,0)</f>
        <v>0</v>
      </c>
      <c r="S32" s="78"/>
      <c r="T32" s="78">
        <f>IF(U32&gt;0,1,0)</f>
        <v>0</v>
      </c>
      <c r="U32" s="78"/>
      <c r="V32" s="78">
        <f>IF(W32&gt;0,1,0)</f>
        <v>0</v>
      </c>
      <c r="W32" s="78">
        <v>0</v>
      </c>
      <c r="X32" s="78">
        <f>IF(Y32&gt;0,1,0)</f>
        <v>0</v>
      </c>
      <c r="Y32" s="78"/>
      <c r="Z32" s="78">
        <f>IF(AA32&gt;0,1,0)</f>
        <v>0</v>
      </c>
      <c r="AA32" s="78">
        <f>+IF(W32&gt;0,I32,0)</f>
        <v>0</v>
      </c>
      <c r="AB32" s="78">
        <f>IF(AC32&gt;0,1,0)</f>
        <v>0</v>
      </c>
      <c r="AC32" s="78">
        <v>0</v>
      </c>
      <c r="AD32" s="78">
        <f>IF(AE32&gt;0,1,0)</f>
        <v>0</v>
      </c>
      <c r="AE32" s="78"/>
      <c r="AF32" s="78">
        <f>IF(AG32&gt;0,1,0)</f>
        <v>0</v>
      </c>
      <c r="AG32" s="93">
        <f>+IF(AC32&gt;0,I32,0)</f>
        <v>0</v>
      </c>
      <c r="AH32" s="109">
        <v>1</v>
      </c>
      <c r="AI32" s="77">
        <v>1213.3599999999999</v>
      </c>
      <c r="AJ32" s="78">
        <v>0</v>
      </c>
      <c r="AK32" s="81">
        <v>0</v>
      </c>
      <c r="AL32" s="78">
        <v>0</v>
      </c>
      <c r="AM32" s="81">
        <v>0</v>
      </c>
      <c r="AN32" s="78">
        <v>0</v>
      </c>
      <c r="AO32" s="81">
        <v>0</v>
      </c>
      <c r="AP32" s="78">
        <v>0</v>
      </c>
      <c r="AQ32" s="81">
        <v>0</v>
      </c>
      <c r="AR32" s="78">
        <v>1</v>
      </c>
      <c r="AS32" s="81">
        <v>139.273</v>
      </c>
      <c r="AT32" s="78">
        <v>1</v>
      </c>
      <c r="AU32" s="82">
        <v>139.273</v>
      </c>
      <c r="AV32" s="51"/>
      <c r="AW32" s="49">
        <f>+IF(AV32&gt;0,0,IF(AX32&gt;0,0,1))</f>
        <v>0</v>
      </c>
      <c r="AX32" s="49">
        <v>1</v>
      </c>
      <c r="AY32" s="49">
        <f>IF(AZ32&gt;0,1,0)</f>
        <v>1</v>
      </c>
      <c r="AZ32" s="52">
        <f>+K32+AI32</f>
        <v>1470.61</v>
      </c>
      <c r="BA32" s="53" t="e">
        <f>SUMIFS('[1]База знач'!AR:AR,'[1]База знач'!$H:$H,$E32)</f>
        <v>#VALUE!</v>
      </c>
      <c r="BB32" s="50" t="e">
        <f>SUMIFS('[1]База знач'!BD:BD,'[1]База знач'!$H:$H,$E32)</f>
        <v>#VALUE!</v>
      </c>
      <c r="BC32" s="51">
        <f t="shared" ref="BC32:BF32" si="24">IF(BD32&gt;0,1,0)</f>
        <v>0</v>
      </c>
      <c r="BD32" s="49">
        <f t="shared" si="24"/>
        <v>0</v>
      </c>
      <c r="BE32" s="49">
        <f t="shared" si="24"/>
        <v>0</v>
      </c>
      <c r="BF32" s="52">
        <f t="shared" si="24"/>
        <v>0</v>
      </c>
    </row>
    <row r="33" spans="1:58" ht="35.1" customHeight="1" x14ac:dyDescent="0.25">
      <c r="A33" s="62" t="s">
        <v>76</v>
      </c>
      <c r="B33" s="63"/>
      <c r="C33" s="64"/>
      <c r="D33" s="65"/>
      <c r="E33" s="66"/>
      <c r="F33" s="67">
        <v>0</v>
      </c>
      <c r="G33" s="67">
        <v>0</v>
      </c>
      <c r="H33" s="68">
        <v>0</v>
      </c>
      <c r="I33" s="68">
        <v>0</v>
      </c>
      <c r="J33" s="69">
        <f t="shared" ref="J33:BF33" si="25">+J34</f>
        <v>1</v>
      </c>
      <c r="K33" s="68">
        <f t="shared" si="25"/>
        <v>175.3</v>
      </c>
      <c r="L33" s="125">
        <f t="shared" si="25"/>
        <v>0</v>
      </c>
      <c r="M33" s="125">
        <f t="shared" si="25"/>
        <v>0</v>
      </c>
      <c r="N33" s="68">
        <f t="shared" si="25"/>
        <v>0</v>
      </c>
      <c r="O33" s="70">
        <f t="shared" si="25"/>
        <v>0</v>
      </c>
      <c r="P33" s="69">
        <f t="shared" si="25"/>
        <v>0</v>
      </c>
      <c r="Q33" s="68">
        <f t="shared" si="25"/>
        <v>0</v>
      </c>
      <c r="R33" s="68">
        <f t="shared" si="25"/>
        <v>0</v>
      </c>
      <c r="S33" s="68">
        <f t="shared" si="25"/>
        <v>0</v>
      </c>
      <c r="T33" s="68">
        <f t="shared" si="25"/>
        <v>0</v>
      </c>
      <c r="U33" s="68">
        <f t="shared" si="25"/>
        <v>0</v>
      </c>
      <c r="V33" s="68">
        <f t="shared" si="25"/>
        <v>1</v>
      </c>
      <c r="W33" s="68">
        <f t="shared" si="25"/>
        <v>175.3</v>
      </c>
      <c r="X33" s="68">
        <f t="shared" si="25"/>
        <v>0</v>
      </c>
      <c r="Y33" s="68">
        <f t="shared" si="25"/>
        <v>0</v>
      </c>
      <c r="Z33" s="68">
        <f t="shared" si="25"/>
        <v>0</v>
      </c>
      <c r="AA33" s="68">
        <f t="shared" si="25"/>
        <v>0</v>
      </c>
      <c r="AB33" s="68">
        <f t="shared" si="25"/>
        <v>0</v>
      </c>
      <c r="AC33" s="68">
        <f t="shared" si="25"/>
        <v>0</v>
      </c>
      <c r="AD33" s="68">
        <f t="shared" si="25"/>
        <v>0</v>
      </c>
      <c r="AE33" s="68">
        <f t="shared" si="25"/>
        <v>0</v>
      </c>
      <c r="AF33" s="68">
        <f t="shared" si="25"/>
        <v>0</v>
      </c>
      <c r="AG33" s="92">
        <f t="shared" si="25"/>
        <v>0</v>
      </c>
      <c r="AH33" s="108">
        <f t="shared" si="25"/>
        <v>0</v>
      </c>
      <c r="AI33" s="68">
        <f t="shared" si="25"/>
        <v>0</v>
      </c>
      <c r="AJ33" s="68">
        <f t="shared" si="25"/>
        <v>0</v>
      </c>
      <c r="AK33" s="68">
        <f t="shared" si="25"/>
        <v>0</v>
      </c>
      <c r="AL33" s="68">
        <f t="shared" si="25"/>
        <v>0</v>
      </c>
      <c r="AM33" s="68">
        <f t="shared" si="25"/>
        <v>0</v>
      </c>
      <c r="AN33" s="68">
        <f t="shared" si="25"/>
        <v>0</v>
      </c>
      <c r="AO33" s="68">
        <f t="shared" si="25"/>
        <v>0</v>
      </c>
      <c r="AP33" s="68">
        <f t="shared" si="25"/>
        <v>0</v>
      </c>
      <c r="AQ33" s="68">
        <f t="shared" si="25"/>
        <v>0</v>
      </c>
      <c r="AR33" s="68">
        <f t="shared" si="25"/>
        <v>0</v>
      </c>
      <c r="AS33" s="68">
        <f t="shared" si="25"/>
        <v>0</v>
      </c>
      <c r="AT33" s="68">
        <f t="shared" si="25"/>
        <v>0</v>
      </c>
      <c r="AU33" s="92">
        <f t="shared" si="25"/>
        <v>0</v>
      </c>
      <c r="AV33" s="46">
        <f t="shared" si="25"/>
        <v>0</v>
      </c>
      <c r="AW33" s="44">
        <f t="shared" si="25"/>
        <v>0</v>
      </c>
      <c r="AX33" s="44">
        <f t="shared" si="25"/>
        <v>1</v>
      </c>
      <c r="AY33" s="44">
        <f t="shared" si="25"/>
        <v>1</v>
      </c>
      <c r="AZ33" s="47">
        <f t="shared" si="25"/>
        <v>175.3</v>
      </c>
      <c r="BA33" s="48" t="e">
        <f t="shared" si="25"/>
        <v>#VALUE!</v>
      </c>
      <c r="BB33" s="45" t="e">
        <f t="shared" si="25"/>
        <v>#VALUE!</v>
      </c>
      <c r="BC33" s="46">
        <f t="shared" si="25"/>
        <v>0</v>
      </c>
      <c r="BD33" s="44">
        <f t="shared" si="25"/>
        <v>0</v>
      </c>
      <c r="BE33" s="44">
        <f t="shared" si="25"/>
        <v>0</v>
      </c>
      <c r="BF33" s="47">
        <f t="shared" si="25"/>
        <v>0</v>
      </c>
    </row>
    <row r="34" spans="1:58" ht="35.1" customHeight="1" x14ac:dyDescent="0.25">
      <c r="A34" s="71" t="s">
        <v>50</v>
      </c>
      <c r="B34" s="72" t="s">
        <v>42</v>
      </c>
      <c r="C34" s="73">
        <v>475</v>
      </c>
      <c r="D34" s="74" t="s">
        <v>77</v>
      </c>
      <c r="E34" s="86" t="s">
        <v>78</v>
      </c>
      <c r="F34" s="76">
        <v>0</v>
      </c>
      <c r="G34" s="76">
        <v>0</v>
      </c>
      <c r="H34" s="77">
        <v>0</v>
      </c>
      <c r="I34" s="78">
        <v>0</v>
      </c>
      <c r="J34" s="79">
        <f>IF(K34&gt;0,1,0)</f>
        <v>1</v>
      </c>
      <c r="K34" s="78">
        <f>+Q34+W34+AC34</f>
        <v>175.3</v>
      </c>
      <c r="L34" s="126">
        <f>IF(M34&gt;0,1,0)</f>
        <v>0</v>
      </c>
      <c r="M34" s="126">
        <f>+S34+Y34+AE34</f>
        <v>0</v>
      </c>
      <c r="N34" s="78">
        <f>IF(O34&gt;0,1,0)</f>
        <v>0</v>
      </c>
      <c r="O34" s="80">
        <f>+U34+AA34+AG34</f>
        <v>0</v>
      </c>
      <c r="P34" s="79">
        <f>IF(Q34&gt;0,1,0)</f>
        <v>0</v>
      </c>
      <c r="Q34" s="78">
        <v>0</v>
      </c>
      <c r="R34" s="78">
        <f>IF(S34&gt;0,1,0)</f>
        <v>0</v>
      </c>
      <c r="S34" s="78"/>
      <c r="T34" s="78"/>
      <c r="U34" s="78">
        <f>+IF(Q34&gt;0,C34,0)</f>
        <v>0</v>
      </c>
      <c r="V34" s="78">
        <f>IF(W34&gt;0,1,0)</f>
        <v>1</v>
      </c>
      <c r="W34" s="78">
        <v>175.3</v>
      </c>
      <c r="X34" s="78">
        <f>IF(Y34&gt;0,1,0)</f>
        <v>0</v>
      </c>
      <c r="Y34" s="78"/>
      <c r="Z34" s="78">
        <f>IF(AA34&gt;0,1,0)</f>
        <v>0</v>
      </c>
      <c r="AA34" s="78">
        <f>+IF(W34&gt;0,I34,0)</f>
        <v>0</v>
      </c>
      <c r="AB34" s="78">
        <f>IF(AC34&gt;0,1,0)</f>
        <v>0</v>
      </c>
      <c r="AC34" s="78">
        <v>0</v>
      </c>
      <c r="AD34" s="78">
        <f>IF(AE34&gt;0,1,0)</f>
        <v>0</v>
      </c>
      <c r="AE34" s="78"/>
      <c r="AF34" s="78">
        <f>IF(AG34&gt;0,1,0)</f>
        <v>0</v>
      </c>
      <c r="AG34" s="93">
        <f>+IF(AC34&gt;0,I34,0)</f>
        <v>0</v>
      </c>
      <c r="AH34" s="109">
        <v>0</v>
      </c>
      <c r="AI34" s="77">
        <v>0</v>
      </c>
      <c r="AJ34" s="78">
        <v>0</v>
      </c>
      <c r="AK34" s="81">
        <v>0</v>
      </c>
      <c r="AL34" s="78">
        <v>0</v>
      </c>
      <c r="AM34" s="81">
        <v>0</v>
      </c>
      <c r="AN34" s="78">
        <v>0</v>
      </c>
      <c r="AO34" s="81">
        <v>0</v>
      </c>
      <c r="AP34" s="78">
        <v>0</v>
      </c>
      <c r="AQ34" s="81">
        <v>0</v>
      </c>
      <c r="AR34" s="78">
        <v>0</v>
      </c>
      <c r="AS34" s="81">
        <v>0</v>
      </c>
      <c r="AT34" s="78">
        <v>0</v>
      </c>
      <c r="AU34" s="82">
        <v>0</v>
      </c>
      <c r="AV34" s="51"/>
      <c r="AW34" s="49">
        <f>+IF(AV34&gt;0,0,IF(AX34&gt;0,0,1))</f>
        <v>0</v>
      </c>
      <c r="AX34" s="49">
        <v>1</v>
      </c>
      <c r="AY34" s="49">
        <f>IF(AZ34&gt;0,1,0)</f>
        <v>1</v>
      </c>
      <c r="AZ34" s="52">
        <f>+K34+AI34</f>
        <v>175.3</v>
      </c>
      <c r="BA34" s="53" t="e">
        <f>SUMIFS('[1]База знач'!AR:AR,'[1]База знач'!$H:$H,$E34)</f>
        <v>#VALUE!</v>
      </c>
      <c r="BB34" s="50" t="e">
        <f>SUMIFS('[1]База знач'!BD:BD,'[1]База знач'!$H:$H,$E34)</f>
        <v>#VALUE!</v>
      </c>
      <c r="BC34" s="51">
        <f t="shared" ref="BC34:BF34" si="26">IF(BD34&gt;0,1,0)</f>
        <v>0</v>
      </c>
      <c r="BD34" s="49">
        <f t="shared" si="26"/>
        <v>0</v>
      </c>
      <c r="BE34" s="49">
        <f t="shared" si="26"/>
        <v>0</v>
      </c>
      <c r="BF34" s="52">
        <f t="shared" si="26"/>
        <v>0</v>
      </c>
    </row>
    <row r="35" spans="1:58" ht="35.1" customHeight="1" x14ac:dyDescent="0.25">
      <c r="A35" s="62" t="s">
        <v>79</v>
      </c>
      <c r="B35" s="63"/>
      <c r="C35" s="64"/>
      <c r="D35" s="65"/>
      <c r="E35" s="66"/>
      <c r="F35" s="67">
        <v>0</v>
      </c>
      <c r="G35" s="67">
        <v>0</v>
      </c>
      <c r="H35" s="68">
        <v>0</v>
      </c>
      <c r="I35" s="68">
        <v>0</v>
      </c>
      <c r="J35" s="69">
        <f t="shared" ref="J35:BF35" si="27">+J36</f>
        <v>1</v>
      </c>
      <c r="K35" s="68">
        <f t="shared" si="27"/>
        <v>39.4</v>
      </c>
      <c r="L35" s="125">
        <f t="shared" si="27"/>
        <v>1</v>
      </c>
      <c r="M35" s="125">
        <f t="shared" si="27"/>
        <v>39</v>
      </c>
      <c r="N35" s="68">
        <f t="shared" si="27"/>
        <v>0</v>
      </c>
      <c r="O35" s="70">
        <f t="shared" si="27"/>
        <v>0</v>
      </c>
      <c r="P35" s="69">
        <f t="shared" si="27"/>
        <v>1</v>
      </c>
      <c r="Q35" s="68">
        <f t="shared" si="27"/>
        <v>39.4</v>
      </c>
      <c r="R35" s="68">
        <f t="shared" si="27"/>
        <v>1</v>
      </c>
      <c r="S35" s="68">
        <f t="shared" si="27"/>
        <v>39</v>
      </c>
      <c r="T35" s="68">
        <f t="shared" si="27"/>
        <v>0</v>
      </c>
      <c r="U35" s="68">
        <f t="shared" si="27"/>
        <v>0</v>
      </c>
      <c r="V35" s="68">
        <f t="shared" si="27"/>
        <v>0</v>
      </c>
      <c r="W35" s="68">
        <f t="shared" si="27"/>
        <v>0</v>
      </c>
      <c r="X35" s="68">
        <f t="shared" si="27"/>
        <v>0</v>
      </c>
      <c r="Y35" s="68">
        <f t="shared" si="27"/>
        <v>0</v>
      </c>
      <c r="Z35" s="68">
        <f t="shared" si="27"/>
        <v>0</v>
      </c>
      <c r="AA35" s="68">
        <f t="shared" si="27"/>
        <v>0</v>
      </c>
      <c r="AB35" s="68">
        <f t="shared" si="27"/>
        <v>0</v>
      </c>
      <c r="AC35" s="68">
        <f t="shared" si="27"/>
        <v>0</v>
      </c>
      <c r="AD35" s="68">
        <f t="shared" si="27"/>
        <v>0</v>
      </c>
      <c r="AE35" s="68">
        <f t="shared" si="27"/>
        <v>0</v>
      </c>
      <c r="AF35" s="68">
        <f t="shared" si="27"/>
        <v>0</v>
      </c>
      <c r="AG35" s="92">
        <f t="shared" si="27"/>
        <v>0</v>
      </c>
      <c r="AH35" s="108">
        <f t="shared" si="27"/>
        <v>0</v>
      </c>
      <c r="AI35" s="68">
        <f t="shared" si="27"/>
        <v>0</v>
      </c>
      <c r="AJ35" s="68">
        <f t="shared" si="27"/>
        <v>0</v>
      </c>
      <c r="AK35" s="68">
        <f t="shared" si="27"/>
        <v>0</v>
      </c>
      <c r="AL35" s="68">
        <f t="shared" si="27"/>
        <v>0</v>
      </c>
      <c r="AM35" s="68">
        <f t="shared" si="27"/>
        <v>0</v>
      </c>
      <c r="AN35" s="68">
        <f t="shared" si="27"/>
        <v>0</v>
      </c>
      <c r="AO35" s="68">
        <f t="shared" si="27"/>
        <v>0</v>
      </c>
      <c r="AP35" s="68">
        <f t="shared" si="27"/>
        <v>0</v>
      </c>
      <c r="AQ35" s="68">
        <f t="shared" si="27"/>
        <v>0</v>
      </c>
      <c r="AR35" s="68">
        <f t="shared" si="27"/>
        <v>0</v>
      </c>
      <c r="AS35" s="68">
        <f t="shared" si="27"/>
        <v>0</v>
      </c>
      <c r="AT35" s="68">
        <f t="shared" si="27"/>
        <v>0</v>
      </c>
      <c r="AU35" s="92">
        <f t="shared" si="27"/>
        <v>0</v>
      </c>
      <c r="AV35" s="46">
        <f t="shared" si="27"/>
        <v>0</v>
      </c>
      <c r="AW35" s="44">
        <f t="shared" si="27"/>
        <v>0</v>
      </c>
      <c r="AX35" s="44">
        <f t="shared" si="27"/>
        <v>1</v>
      </c>
      <c r="AY35" s="44">
        <f t="shared" si="27"/>
        <v>1</v>
      </c>
      <c r="AZ35" s="47">
        <f t="shared" si="27"/>
        <v>39.4</v>
      </c>
      <c r="BA35" s="48" t="e">
        <f t="shared" si="27"/>
        <v>#VALUE!</v>
      </c>
      <c r="BB35" s="45" t="e">
        <f t="shared" si="27"/>
        <v>#VALUE!</v>
      </c>
      <c r="BC35" s="46">
        <f t="shared" si="27"/>
        <v>0</v>
      </c>
      <c r="BD35" s="44">
        <f t="shared" si="27"/>
        <v>0</v>
      </c>
      <c r="BE35" s="44">
        <f t="shared" si="27"/>
        <v>0</v>
      </c>
      <c r="BF35" s="47">
        <f t="shared" si="27"/>
        <v>0</v>
      </c>
    </row>
    <row r="36" spans="1:58" ht="35.1" customHeight="1" thickBot="1" x14ac:dyDescent="0.3">
      <c r="A36" s="94" t="s">
        <v>50</v>
      </c>
      <c r="B36" s="95" t="s">
        <v>80</v>
      </c>
      <c r="C36" s="96">
        <v>482</v>
      </c>
      <c r="D36" s="97" t="s">
        <v>81</v>
      </c>
      <c r="E36" s="98" t="s">
        <v>82</v>
      </c>
      <c r="F36" s="99">
        <v>0</v>
      </c>
      <c r="G36" s="99">
        <v>0</v>
      </c>
      <c r="H36" s="100">
        <v>0</v>
      </c>
      <c r="I36" s="101">
        <v>0</v>
      </c>
      <c r="J36" s="102">
        <f>IF(K36&gt;0,1,0)</f>
        <v>1</v>
      </c>
      <c r="K36" s="101">
        <f>+Q36+W36+AC36</f>
        <v>39.4</v>
      </c>
      <c r="L36" s="127">
        <f>IF(M36&gt;0,1,0)</f>
        <v>1</v>
      </c>
      <c r="M36" s="127">
        <f>+S36+Y36+AE36</f>
        <v>39</v>
      </c>
      <c r="N36" s="101">
        <f>IF(O36&gt;0,1,0)</f>
        <v>0</v>
      </c>
      <c r="O36" s="103">
        <f>+U36+AA36+AG36</f>
        <v>0</v>
      </c>
      <c r="P36" s="102">
        <f>IF(Q36&gt;0,1,0)</f>
        <v>1</v>
      </c>
      <c r="Q36" s="101">
        <v>39.4</v>
      </c>
      <c r="R36" s="101">
        <f>IF(S36&gt;0,1,0)</f>
        <v>1</v>
      </c>
      <c r="S36" s="101">
        <v>39</v>
      </c>
      <c r="T36" s="101">
        <f>IF(U36&gt;0,1,0)</f>
        <v>0</v>
      </c>
      <c r="U36" s="101"/>
      <c r="V36" s="101">
        <f>IF(W36&gt;0,1,0)</f>
        <v>0</v>
      </c>
      <c r="W36" s="101">
        <v>0</v>
      </c>
      <c r="X36" s="101">
        <f>IF(Y36&gt;0,1,0)</f>
        <v>0</v>
      </c>
      <c r="Y36" s="101"/>
      <c r="Z36" s="101">
        <f>IF(AA36&gt;0,1,0)</f>
        <v>0</v>
      </c>
      <c r="AA36" s="101">
        <f>+IF(W36&gt;0,I36,0)</f>
        <v>0</v>
      </c>
      <c r="AB36" s="101">
        <f>IF(AC36&gt;0,1,0)</f>
        <v>0</v>
      </c>
      <c r="AC36" s="101">
        <v>0</v>
      </c>
      <c r="AD36" s="101">
        <f>IF(AE36&gt;0,1,0)</f>
        <v>0</v>
      </c>
      <c r="AE36" s="101"/>
      <c r="AF36" s="101">
        <f>IF(AG36&gt;0,1,0)</f>
        <v>0</v>
      </c>
      <c r="AG36" s="104">
        <f>+IF(AC36&gt;0,I36,0)</f>
        <v>0</v>
      </c>
      <c r="AH36" s="110">
        <v>0</v>
      </c>
      <c r="AI36" s="100">
        <v>0</v>
      </c>
      <c r="AJ36" s="101">
        <v>0</v>
      </c>
      <c r="AK36" s="111">
        <v>0</v>
      </c>
      <c r="AL36" s="101">
        <v>0</v>
      </c>
      <c r="AM36" s="111">
        <v>0</v>
      </c>
      <c r="AN36" s="101">
        <v>0</v>
      </c>
      <c r="AO36" s="111">
        <v>0</v>
      </c>
      <c r="AP36" s="101">
        <v>0</v>
      </c>
      <c r="AQ36" s="111">
        <v>0</v>
      </c>
      <c r="AR36" s="101">
        <v>0</v>
      </c>
      <c r="AS36" s="111">
        <v>0</v>
      </c>
      <c r="AT36" s="101">
        <v>0</v>
      </c>
      <c r="AU36" s="112">
        <v>0</v>
      </c>
      <c r="AV36" s="51"/>
      <c r="AW36" s="49">
        <f>+IF(AV36&gt;0,0,IF(AX36&gt;0,0,1))</f>
        <v>0</v>
      </c>
      <c r="AX36" s="49">
        <v>1</v>
      </c>
      <c r="AY36" s="49">
        <f>IF(AZ36&gt;0,1,0)</f>
        <v>1</v>
      </c>
      <c r="AZ36" s="52">
        <f>+K36+AI36</f>
        <v>39.4</v>
      </c>
      <c r="BA36" s="53" t="e">
        <f>SUMIFS('[1]База знач'!AR:AR,'[1]База знач'!$H:$H,$E36)</f>
        <v>#VALUE!</v>
      </c>
      <c r="BB36" s="50" t="e">
        <f>SUMIFS('[1]База знач'!BD:BD,'[1]База знач'!$H:$H,$E36)</f>
        <v>#VALUE!</v>
      </c>
      <c r="BC36" s="51">
        <f t="shared" ref="BC36:BF36" si="28">IF(BD36&gt;0,1,0)</f>
        <v>0</v>
      </c>
      <c r="BD36" s="49">
        <f t="shared" si="28"/>
        <v>0</v>
      </c>
      <c r="BE36" s="49">
        <f t="shared" si="28"/>
        <v>0</v>
      </c>
      <c r="BF36" s="52">
        <f t="shared" si="28"/>
        <v>0</v>
      </c>
    </row>
    <row r="37" spans="1:58" ht="15.75" thickTop="1" x14ac:dyDescent="0.25"/>
    <row r="56" spans="1:18" s="114" customFormat="1" ht="90" x14ac:dyDescent="0.6">
      <c r="A56" s="120" t="s">
        <v>84</v>
      </c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19"/>
      <c r="N56" s="119"/>
      <c r="O56" s="119"/>
      <c r="P56" s="121"/>
      <c r="Q56" s="122"/>
      <c r="R56" s="121" t="s">
        <v>83</v>
      </c>
    </row>
  </sheetData>
  <mergeCells count="30">
    <mergeCell ref="A3:A6"/>
    <mergeCell ref="B3:B6"/>
    <mergeCell ref="C3:C6"/>
    <mergeCell ref="D3:D6"/>
    <mergeCell ref="E3:E6"/>
    <mergeCell ref="BB3:BB6"/>
    <mergeCell ref="F4:F6"/>
    <mergeCell ref="G4:G6"/>
    <mergeCell ref="H4:H6"/>
    <mergeCell ref="I4:I6"/>
    <mergeCell ref="AR4:AS5"/>
    <mergeCell ref="AT4:AU5"/>
    <mergeCell ref="AV4:AV6"/>
    <mergeCell ref="AW4:AW6"/>
    <mergeCell ref="AX4:AX6"/>
    <mergeCell ref="BA3:BA6"/>
    <mergeCell ref="J5:J6"/>
    <mergeCell ref="K5:K6"/>
    <mergeCell ref="L5:L6"/>
    <mergeCell ref="M5:M6"/>
    <mergeCell ref="AL5:AL6"/>
    <mergeCell ref="AM5:AM6"/>
    <mergeCell ref="AY5:AY6"/>
    <mergeCell ref="AZ5:AZ6"/>
    <mergeCell ref="N5:N6"/>
    <mergeCell ref="O5:O6"/>
    <mergeCell ref="AH5:AH6"/>
    <mergeCell ref="AI5:AI6"/>
    <mergeCell ref="AJ5:AJ6"/>
    <mergeCell ref="AK5:AK6"/>
  </mergeCells>
  <printOptions horizontalCentered="1"/>
  <pageMargins left="7.874015748031496E-2" right="7.874015748031496E-2" top="7.874015748031496E-2" bottom="7.874015748031496E-2" header="0.31496062992125984" footer="0.31496062992125984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Банклар тасдиги</vt:lpstr>
      <vt:lpstr>'Банклар тасдиги'!Заголовки_для_печати</vt:lpstr>
      <vt:lpstr>'Банклар тасдиги'!Область_печати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Ulugbek Abduvahabov</cp:lastModifiedBy>
  <cp:lastPrinted>2019-06-25T06:54:42Z</cp:lastPrinted>
  <dcterms:created xsi:type="dcterms:W3CDTF">2019-06-25T05:16:16Z</dcterms:created>
  <dcterms:modified xsi:type="dcterms:W3CDTF">2019-07-13T13:59:29Z</dcterms:modified>
</cp:coreProperties>
</file>