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wangyue/vscode_git/ISAC03/ISAC03_220506/"/>
    </mc:Choice>
  </mc:AlternateContent>
  <xr:revisionPtr revIDLastSave="0" documentId="13_ncr:1_{C6A93A4C-09D5-774B-8A9D-81478C20FDF2}" xr6:coauthVersionLast="47" xr6:coauthVersionMax="47" xr10:uidLastSave="{00000000-0000-0000-0000-000000000000}"/>
  <bookViews>
    <workbookView xWindow="6460" yWindow="560" windowWidth="22080" windowHeight="16140" activeTab="9" xr2:uid="{00000000-000D-0000-FFFF-FFFF00000000}"/>
  </bookViews>
  <sheets>
    <sheet name="phi_1" sheetId="1" r:id="rId1"/>
    <sheet name="phi_2" sheetId="2" r:id="rId2"/>
    <sheet name="phi_3" sheetId="3" r:id="rId3"/>
    <sheet name="phi_4" sheetId="4" r:id="rId4"/>
    <sheet name="gamma" sheetId="6" r:id="rId5"/>
    <sheet name="k-path" sheetId="7" r:id="rId6"/>
    <sheet name="DCLBEN06" sheetId="5" r:id="rId7"/>
    <sheet name="re06" sheetId="8" r:id="rId8"/>
    <sheet name="07" sheetId="9" r:id="rId9"/>
    <sheet name="Sheet2" sheetId="10" r:id="rId10"/>
  </sheets>
  <externalReferences>
    <externalReference r:id="rId11"/>
    <externalReference r:id="rId1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94" i="1" l="1"/>
  <c r="AU194" i="1"/>
  <c r="AW193" i="1"/>
  <c r="AV193" i="1"/>
  <c r="AU193" i="1" a="1"/>
  <c r="AW195" i="1" s="1"/>
  <c r="AR192" i="1"/>
  <c r="AT191" i="1"/>
  <c r="AS191" i="1"/>
  <c r="AR190" i="1" a="1"/>
  <c r="AT190" i="1" s="1"/>
  <c r="AO187" i="1" a="1"/>
  <c r="AN186" i="1"/>
  <c r="AN184" i="1"/>
  <c r="AM184" i="1"/>
  <c r="AL184" i="1"/>
  <c r="AL184" i="1" a="1"/>
  <c r="AL186" i="1" s="1"/>
  <c r="AW180" i="1"/>
  <c r="AV180" i="1"/>
  <c r="AU180" i="1"/>
  <c r="AW179" i="1"/>
  <c r="AV179" i="1"/>
  <c r="AU179" i="1" a="1"/>
  <c r="AW181" i="1" s="1"/>
  <c r="AR178" i="1"/>
  <c r="AT177" i="1"/>
  <c r="AS177" i="1"/>
  <c r="AR177" i="1"/>
  <c r="AR176" i="1" a="1"/>
  <c r="AT176" i="1" s="1"/>
  <c r="AQ175" i="1"/>
  <c r="AO173" i="1" a="1"/>
  <c r="AP175" i="1" s="1"/>
  <c r="AN172" i="1"/>
  <c r="AM172" i="1"/>
  <c r="AN170" i="1"/>
  <c r="AM170" i="1"/>
  <c r="AL170" i="1" a="1"/>
  <c r="AW166" i="1"/>
  <c r="AV166" i="1"/>
  <c r="AU166" i="1"/>
  <c r="AW165" i="1"/>
  <c r="AV165" i="1"/>
  <c r="AU165" i="1" a="1"/>
  <c r="AW167" i="1" s="1"/>
  <c r="AR164" i="1"/>
  <c r="AT163" i="1"/>
  <c r="AS163" i="1"/>
  <c r="AR163" i="1"/>
  <c r="AR162" i="1" a="1"/>
  <c r="AT162" i="1" s="1"/>
  <c r="AQ161" i="1"/>
  <c r="AP161" i="1"/>
  <c r="AO159" i="1" a="1"/>
  <c r="AO161" i="1" s="1"/>
  <c r="AN158" i="1"/>
  <c r="AM158" i="1"/>
  <c r="AL157" i="1"/>
  <c r="AN156" i="1"/>
  <c r="AL156" i="1" a="1"/>
  <c r="AW152" i="1"/>
  <c r="AV152" i="1"/>
  <c r="AU152" i="1"/>
  <c r="AW151" i="1"/>
  <c r="AV151" i="1"/>
  <c r="AU151" i="1" a="1"/>
  <c r="AW153" i="1" s="1"/>
  <c r="AR148" i="1" a="1"/>
  <c r="AO145" i="1" a="1"/>
  <c r="AQ147" i="1" s="1"/>
  <c r="AN144" i="1"/>
  <c r="AL142" i="1" a="1"/>
  <c r="AM144" i="1" s="1"/>
  <c r="AW138" i="1"/>
  <c r="AV138" i="1"/>
  <c r="AU138" i="1"/>
  <c r="AW137" i="1"/>
  <c r="AV137" i="1"/>
  <c r="AU137" i="1" a="1"/>
  <c r="AW139" i="1" s="1"/>
  <c r="AS136" i="1"/>
  <c r="AR136" i="1"/>
  <c r="AT135" i="1"/>
  <c r="AS135" i="1"/>
  <c r="AR135" i="1"/>
  <c r="AR134" i="1" a="1"/>
  <c r="AO133" i="1"/>
  <c r="AQ132" i="1"/>
  <c r="AP131" i="1"/>
  <c r="AO131" i="1"/>
  <c r="AO131" i="1" a="1"/>
  <c r="AL128" i="1" a="1"/>
  <c r="AW124" i="1"/>
  <c r="AV124" i="1"/>
  <c r="AU124" i="1"/>
  <c r="AW123" i="1"/>
  <c r="AV123" i="1"/>
  <c r="AU123" i="1" a="1"/>
  <c r="AW125" i="1" s="1"/>
  <c r="AS122" i="1"/>
  <c r="AR122" i="1"/>
  <c r="AT121" i="1"/>
  <c r="AR120" i="1" a="1"/>
  <c r="AQ119" i="1"/>
  <c r="AP119" i="1"/>
  <c r="AO119" i="1"/>
  <c r="AQ118" i="1"/>
  <c r="AP117" i="1"/>
  <c r="AO117" i="1" a="1"/>
  <c r="AN116" i="1"/>
  <c r="AM116" i="1"/>
  <c r="AL115" i="1"/>
  <c r="AN114" i="1"/>
  <c r="AM114" i="1"/>
  <c r="AL114" i="1"/>
  <c r="AL114" i="1" a="1"/>
  <c r="AW110" i="1"/>
  <c r="AV110" i="1"/>
  <c r="AU110" i="1"/>
  <c r="AW109" i="1"/>
  <c r="AV109" i="1"/>
  <c r="AU109" i="1" a="1"/>
  <c r="AW111" i="1" s="1"/>
  <c r="AR106" i="1" a="1"/>
  <c r="AT107" i="1" s="1"/>
  <c r="AQ105" i="1"/>
  <c r="AP105" i="1"/>
  <c r="AO103" i="1" a="1"/>
  <c r="AO105" i="1" s="1"/>
  <c r="AN102" i="1"/>
  <c r="AM102" i="1"/>
  <c r="AN101" i="1"/>
  <c r="AL100" i="1" a="1"/>
  <c r="AL100" i="1" s="1"/>
  <c r="AV97" i="1"/>
  <c r="AW96" i="1"/>
  <c r="AV96" i="1"/>
  <c r="AU95" i="1" a="1"/>
  <c r="AU96" i="1" s="1"/>
  <c r="AS94" i="1"/>
  <c r="AR94" i="1"/>
  <c r="AT93" i="1"/>
  <c r="AS93" i="1"/>
  <c r="AR92" i="1" a="1"/>
  <c r="AR93" i="1" s="1"/>
  <c r="AP91" i="1"/>
  <c r="AO91" i="1"/>
  <c r="AQ90" i="1"/>
  <c r="AO90" i="1"/>
  <c r="AO89" i="1" a="1"/>
  <c r="AQ91" i="1" s="1"/>
  <c r="AM88" i="1"/>
  <c r="AN87" i="1"/>
  <c r="AL87" i="1"/>
  <c r="AN86" i="1"/>
  <c r="AL86" i="1" a="1"/>
  <c r="AN88" i="1" s="1"/>
  <c r="AW82" i="1"/>
  <c r="AV82" i="1"/>
  <c r="AU82" i="1"/>
  <c r="AW81" i="1"/>
  <c r="AU81" i="1" a="1"/>
  <c r="AV83" i="1" s="1"/>
  <c r="AS80" i="1"/>
  <c r="AT79" i="1"/>
  <c r="AS79" i="1"/>
  <c r="AR79" i="1"/>
  <c r="AS78" i="1"/>
  <c r="AR78" i="1" a="1"/>
  <c r="AP77" i="1"/>
  <c r="AQ76" i="1"/>
  <c r="AO76" i="1"/>
  <c r="AP75" i="1"/>
  <c r="AO75" i="1"/>
  <c r="AO75" i="1" a="1"/>
  <c r="AL73" i="1"/>
  <c r="AN72" i="1"/>
  <c r="AM72" i="1"/>
  <c r="AL72" i="1"/>
  <c r="AL72" i="1" a="1"/>
  <c r="AU67" i="1" a="1"/>
  <c r="AR64" i="1" a="1"/>
  <c r="AT65" i="1" s="1"/>
  <c r="AQ63" i="1"/>
  <c r="AO61" i="1" a="1"/>
  <c r="AP63" i="1" s="1"/>
  <c r="AN60" i="1"/>
  <c r="AL58" i="1" a="1"/>
  <c r="AN58" i="1" s="1"/>
  <c r="AV55" i="1"/>
  <c r="AU53" i="1" a="1"/>
  <c r="AW53" i="1" s="1"/>
  <c r="AS52" i="1"/>
  <c r="AR52" i="1"/>
  <c r="AR50" i="1" a="1"/>
  <c r="AS50" i="1" s="1"/>
  <c r="AQ49" i="1"/>
  <c r="AP49" i="1"/>
  <c r="AO49" i="1"/>
  <c r="AO47" i="1" a="1"/>
  <c r="AQ48" i="1" s="1"/>
  <c r="AN46" i="1"/>
  <c r="AM46" i="1"/>
  <c r="AN45" i="1"/>
  <c r="AL44" i="1" a="1"/>
  <c r="AV41" i="1"/>
  <c r="AW40" i="1"/>
  <c r="AV40" i="1"/>
  <c r="AU40" i="1"/>
  <c r="AV39" i="1"/>
  <c r="AU39" i="1" a="1"/>
  <c r="AS38" i="1"/>
  <c r="AR38" i="1"/>
  <c r="AT37" i="1"/>
  <c r="AS37" i="1"/>
  <c r="AR36" i="1" a="1"/>
  <c r="AR37" i="1" s="1"/>
  <c r="AP35" i="1"/>
  <c r="AO35" i="1"/>
  <c r="AQ34" i="1"/>
  <c r="AO34" i="1"/>
  <c r="AO33" i="1" a="1"/>
  <c r="AQ35" i="1" s="1"/>
  <c r="AM32" i="1"/>
  <c r="AN31" i="1"/>
  <c r="AL31" i="1"/>
  <c r="AN30" i="1"/>
  <c r="AL30" i="1" a="1"/>
  <c r="AN32" i="1" s="1"/>
  <c r="AW26" i="1"/>
  <c r="AV26" i="1"/>
  <c r="AU26" i="1"/>
  <c r="AW25" i="1"/>
  <c r="AV25" i="1"/>
  <c r="AU25" i="1" a="1"/>
  <c r="AV27" i="1" s="1"/>
  <c r="AS24" i="1"/>
  <c r="AT23" i="1"/>
  <c r="AS23" i="1"/>
  <c r="AR23" i="1"/>
  <c r="AS22" i="1"/>
  <c r="AR22" i="1" a="1"/>
  <c r="AQ20" i="1"/>
  <c r="AO20" i="1"/>
  <c r="AP19" i="1"/>
  <c r="AO19" i="1"/>
  <c r="AO19" i="1" a="1"/>
  <c r="AL17" i="1"/>
  <c r="AN16" i="1"/>
  <c r="AM16" i="1"/>
  <c r="AL16" i="1"/>
  <c r="AL16" i="1" a="1"/>
  <c r="AU11" i="1" a="1"/>
  <c r="AR8" i="1" a="1"/>
  <c r="AQ7" i="1"/>
  <c r="AO5" i="1" a="1"/>
  <c r="AO6" i="1" s="1"/>
  <c r="AN4" i="1"/>
  <c r="AL2" i="1" a="1"/>
  <c r="AL3" i="1" s="1"/>
  <c r="A2" i="10" a="1"/>
  <c r="A52" i="10" s="1"/>
  <c r="AW69" i="1" l="1"/>
  <c r="AU67" i="1"/>
  <c r="AU69" i="1"/>
  <c r="AT8" i="1"/>
  <c r="AT10" i="1"/>
  <c r="AR8" i="1"/>
  <c r="AP188" i="1"/>
  <c r="AO188" i="1"/>
  <c r="AQ187" i="1"/>
  <c r="AP187" i="1"/>
  <c r="AQ188" i="1"/>
  <c r="AO5" i="1"/>
  <c r="AS8" i="1"/>
  <c r="AO61" i="1"/>
  <c r="AO187" i="1"/>
  <c r="AR9" i="1"/>
  <c r="AL46" i="1"/>
  <c r="AM45" i="1"/>
  <c r="AV53" i="1"/>
  <c r="AP61" i="1"/>
  <c r="AR65" i="1"/>
  <c r="AU68" i="1"/>
  <c r="AM4" i="1"/>
  <c r="AP7" i="1"/>
  <c r="AS10" i="1"/>
  <c r="AL18" i="1"/>
  <c r="AM17" i="1"/>
  <c r="AP20" i="1"/>
  <c r="AQ19" i="1"/>
  <c r="AT22" i="1"/>
  <c r="AT24" i="1"/>
  <c r="AR22" i="1"/>
  <c r="AM30" i="1"/>
  <c r="AP33" i="1"/>
  <c r="AL45" i="1"/>
  <c r="AT51" i="1"/>
  <c r="AW54" i="1"/>
  <c r="AM60" i="1"/>
  <c r="AS66" i="1"/>
  <c r="AL74" i="1"/>
  <c r="AM73" i="1"/>
  <c r="AP76" i="1"/>
  <c r="AQ75" i="1"/>
  <c r="AT78" i="1"/>
  <c r="AT80" i="1"/>
  <c r="AR78" i="1"/>
  <c r="AV81" i="1"/>
  <c r="AM86" i="1"/>
  <c r="AP89" i="1"/>
  <c r="AL101" i="1"/>
  <c r="AS108" i="1"/>
  <c r="AP132" i="1"/>
  <c r="AO132" i="1"/>
  <c r="AQ131" i="1"/>
  <c r="AT148" i="1"/>
  <c r="AS148" i="1"/>
  <c r="AT150" i="1"/>
  <c r="AR148" i="1"/>
  <c r="AW13" i="1"/>
  <c r="AU11" i="1"/>
  <c r="AU13" i="1"/>
  <c r="AV11" i="1"/>
  <c r="AV67" i="1"/>
  <c r="AR149" i="1"/>
  <c r="AL130" i="1"/>
  <c r="AN129" i="1"/>
  <c r="AM129" i="1"/>
  <c r="AP62" i="1"/>
  <c r="AQ61" i="1"/>
  <c r="AL128" i="1"/>
  <c r="AP146" i="1"/>
  <c r="AO146" i="1"/>
  <c r="AQ145" i="1"/>
  <c r="AL2" i="1"/>
  <c r="AW11" i="1"/>
  <c r="AS64" i="1"/>
  <c r="AL144" i="1"/>
  <c r="AN143" i="1"/>
  <c r="AM143" i="1"/>
  <c r="AP5" i="1"/>
  <c r="AP48" i="1"/>
  <c r="AQ47" i="1"/>
  <c r="AM58" i="1"/>
  <c r="AP104" i="1"/>
  <c r="AO104" i="1"/>
  <c r="AQ103" i="1"/>
  <c r="AR107" i="1"/>
  <c r="AN128" i="1"/>
  <c r="AL142" i="1"/>
  <c r="AP145" i="1"/>
  <c r="AT149" i="1"/>
  <c r="AP160" i="1"/>
  <c r="AO160" i="1"/>
  <c r="AQ159" i="1"/>
  <c r="AP174" i="1"/>
  <c r="AO174" i="1"/>
  <c r="AQ173" i="1"/>
  <c r="AP173" i="1"/>
  <c r="AO189" i="1"/>
  <c r="AN2" i="1"/>
  <c r="AS9" i="1"/>
  <c r="AV12" i="1"/>
  <c r="AN17" i="1"/>
  <c r="AO21" i="1"/>
  <c r="AR24" i="1"/>
  <c r="AW41" i="1"/>
  <c r="AU39" i="1"/>
  <c r="AU41" i="1"/>
  <c r="AL44" i="1"/>
  <c r="AO47" i="1"/>
  <c r="AO62" i="1"/>
  <c r="AS65" i="1"/>
  <c r="AV68" i="1"/>
  <c r="AN73" i="1"/>
  <c r="AO77" i="1"/>
  <c r="AR80" i="1"/>
  <c r="AW97" i="1"/>
  <c r="AU95" i="1"/>
  <c r="AU97" i="1"/>
  <c r="AO103" i="1"/>
  <c r="AS107" i="1"/>
  <c r="AT120" i="1"/>
  <c r="AS120" i="1"/>
  <c r="AT122" i="1"/>
  <c r="AR120" i="1"/>
  <c r="AL129" i="1"/>
  <c r="AP133" i="1"/>
  <c r="AM142" i="1"/>
  <c r="AQ146" i="1"/>
  <c r="AR150" i="1"/>
  <c r="AL158" i="1"/>
  <c r="AN157" i="1"/>
  <c r="AM157" i="1"/>
  <c r="AO159" i="1"/>
  <c r="AO173" i="1"/>
  <c r="AP189" i="1"/>
  <c r="AP6" i="1"/>
  <c r="AQ5" i="1"/>
  <c r="AL60" i="1"/>
  <c r="AM59" i="1"/>
  <c r="AW55" i="1"/>
  <c r="AU53" i="1"/>
  <c r="AU55" i="1"/>
  <c r="AW67" i="1"/>
  <c r="AM128" i="1"/>
  <c r="AO145" i="1"/>
  <c r="AT50" i="1"/>
  <c r="AT52" i="1"/>
  <c r="AR50" i="1"/>
  <c r="AL102" i="1"/>
  <c r="AM101" i="1"/>
  <c r="AT9" i="1"/>
  <c r="AL32" i="1"/>
  <c r="AM31" i="1"/>
  <c r="AT36" i="1"/>
  <c r="AT38" i="1"/>
  <c r="AR36" i="1"/>
  <c r="AM44" i="1"/>
  <c r="AP47" i="1"/>
  <c r="AR51" i="1"/>
  <c r="AU54" i="1"/>
  <c r="AL59" i="1"/>
  <c r="AQ62" i="1"/>
  <c r="AW68" i="1"/>
  <c r="AM74" i="1"/>
  <c r="AL88" i="1"/>
  <c r="AM87" i="1"/>
  <c r="AP90" i="1"/>
  <c r="AQ89" i="1"/>
  <c r="AT92" i="1"/>
  <c r="AT94" i="1"/>
  <c r="AR92" i="1"/>
  <c r="AV95" i="1"/>
  <c r="AM100" i="1"/>
  <c r="AP103" i="1"/>
  <c r="AP118" i="1"/>
  <c r="AO118" i="1"/>
  <c r="AQ117" i="1"/>
  <c r="AR121" i="1"/>
  <c r="AM130" i="1"/>
  <c r="AQ133" i="1"/>
  <c r="AN142" i="1"/>
  <c r="AO147" i="1"/>
  <c r="AS150" i="1"/>
  <c r="AL156" i="1"/>
  <c r="AP159" i="1"/>
  <c r="AL172" i="1"/>
  <c r="AN171" i="1"/>
  <c r="AM171" i="1"/>
  <c r="AL171" i="1"/>
  <c r="AQ174" i="1"/>
  <c r="AQ189" i="1"/>
  <c r="AL4" i="1"/>
  <c r="AM3" i="1"/>
  <c r="AT64" i="1"/>
  <c r="AT66" i="1"/>
  <c r="AR64" i="1"/>
  <c r="AL58" i="1"/>
  <c r="AT106" i="1"/>
  <c r="AS106" i="1"/>
  <c r="AT108" i="1"/>
  <c r="AR106" i="1"/>
  <c r="AS149" i="1"/>
  <c r="AM2" i="1"/>
  <c r="AU12" i="1"/>
  <c r="AQ6" i="1"/>
  <c r="AW12" i="1"/>
  <c r="AM18" i="1"/>
  <c r="AP21" i="1"/>
  <c r="AP34" i="1"/>
  <c r="AQ33" i="1"/>
  <c r="AN3" i="1"/>
  <c r="AO7" i="1"/>
  <c r="AR10" i="1"/>
  <c r="AV13" i="1"/>
  <c r="AN18" i="1"/>
  <c r="AQ21" i="1"/>
  <c r="AW27" i="1"/>
  <c r="AU25" i="1"/>
  <c r="AU27" i="1"/>
  <c r="AL30" i="1"/>
  <c r="AO33" i="1"/>
  <c r="AS36" i="1"/>
  <c r="AW39" i="1"/>
  <c r="AN44" i="1"/>
  <c r="AO48" i="1"/>
  <c r="AS51" i="1"/>
  <c r="AV54" i="1"/>
  <c r="AN59" i="1"/>
  <c r="AO63" i="1"/>
  <c r="AR66" i="1"/>
  <c r="AV69" i="1"/>
  <c r="AN74" i="1"/>
  <c r="AQ77" i="1"/>
  <c r="AW83" i="1"/>
  <c r="AU81" i="1"/>
  <c r="AU83" i="1"/>
  <c r="AL86" i="1"/>
  <c r="AO89" i="1"/>
  <c r="AS92" i="1"/>
  <c r="AW95" i="1"/>
  <c r="AN100" i="1"/>
  <c r="AQ104" i="1"/>
  <c r="AR108" i="1"/>
  <c r="AL116" i="1"/>
  <c r="AN115" i="1"/>
  <c r="AM115" i="1"/>
  <c r="AO117" i="1"/>
  <c r="AS121" i="1"/>
  <c r="AN130" i="1"/>
  <c r="AT134" i="1"/>
  <c r="AS134" i="1"/>
  <c r="AT136" i="1"/>
  <c r="AR134" i="1"/>
  <c r="AL143" i="1"/>
  <c r="AP147" i="1"/>
  <c r="AM156" i="1"/>
  <c r="AQ160" i="1"/>
  <c r="AL170" i="1"/>
  <c r="AO175" i="1"/>
  <c r="AM186" i="1"/>
  <c r="AR191" i="1"/>
  <c r="AS164" i="1"/>
  <c r="AS178" i="1"/>
  <c r="AL185" i="1"/>
  <c r="AS192" i="1"/>
  <c r="AW194" i="1"/>
  <c r="AU111" i="1"/>
  <c r="AU125" i="1"/>
  <c r="AU139" i="1"/>
  <c r="AU153" i="1"/>
  <c r="AR162" i="1"/>
  <c r="AT164" i="1"/>
  <c r="AU167" i="1"/>
  <c r="AR176" i="1"/>
  <c r="AT178" i="1"/>
  <c r="AU181" i="1"/>
  <c r="AM185" i="1"/>
  <c r="AR190" i="1"/>
  <c r="AT192" i="1"/>
  <c r="AU195" i="1"/>
  <c r="AV139" i="1"/>
  <c r="AV167" i="1"/>
  <c r="AS176" i="1"/>
  <c r="AV195" i="1"/>
  <c r="AV111" i="1"/>
  <c r="AV125" i="1"/>
  <c r="AV153" i="1"/>
  <c r="AS162" i="1"/>
  <c r="AV181" i="1"/>
  <c r="AN185" i="1"/>
  <c r="AS190" i="1"/>
  <c r="AU109" i="1"/>
  <c r="AU123" i="1"/>
  <c r="AU137" i="1"/>
  <c r="AU151" i="1"/>
  <c r="AU165" i="1"/>
  <c r="AU179" i="1"/>
  <c r="AU193" i="1"/>
  <c r="A9" i="10"/>
  <c r="A25" i="10"/>
  <c r="A41" i="10"/>
  <c r="A10" i="10"/>
  <c r="A26" i="10"/>
  <c r="A42" i="10"/>
  <c r="A11" i="10"/>
  <c r="A27" i="10"/>
  <c r="A43" i="10"/>
  <c r="A12" i="10"/>
  <c r="A28" i="10"/>
  <c r="A44" i="10"/>
  <c r="A13" i="10"/>
  <c r="A29" i="10"/>
  <c r="A45" i="10"/>
  <c r="A14" i="10"/>
  <c r="A30" i="10"/>
  <c r="A46" i="10"/>
  <c r="A15" i="10"/>
  <c r="A31" i="10"/>
  <c r="A47" i="10"/>
  <c r="A16" i="10"/>
  <c r="A32" i="10"/>
  <c r="A48" i="10"/>
  <c r="A5" i="10"/>
  <c r="A21" i="10"/>
  <c r="A37" i="10"/>
  <c r="A53" i="10"/>
  <c r="A6" i="10"/>
  <c r="A22" i="10"/>
  <c r="A38" i="10"/>
  <c r="A54" i="10"/>
  <c r="A7" i="10"/>
  <c r="A23" i="10"/>
  <c r="A39" i="10"/>
  <c r="A55" i="10"/>
  <c r="A8" i="10"/>
  <c r="A24" i="10"/>
  <c r="A40" i="10"/>
  <c r="A17" i="10"/>
  <c r="A33" i="10"/>
  <c r="A49" i="10"/>
  <c r="A2" i="10"/>
  <c r="A18" i="10"/>
  <c r="A34" i="10"/>
  <c r="A50" i="10"/>
  <c r="A3" i="10"/>
  <c r="A19" i="10"/>
  <c r="A35" i="10"/>
  <c r="A51" i="10"/>
  <c r="A4" i="10"/>
  <c r="A20" i="10"/>
  <c r="A36" i="10"/>
  <c r="AV189" i="9" l="1" a="1"/>
  <c r="AX190" i="9" s="1"/>
  <c r="AT186" i="9"/>
  <c r="AS186" i="9" a="1"/>
  <c r="AP183" i="9" a="1"/>
  <c r="AR184" i="9" s="1"/>
  <c r="AM182" i="9"/>
  <c r="AM181" i="9"/>
  <c r="AN180" i="9"/>
  <c r="AM180" i="9"/>
  <c r="AM180" i="9" a="1"/>
  <c r="AO182" i="9" s="1"/>
  <c r="AV175" i="9" a="1"/>
  <c r="AX175" i="9" s="1"/>
  <c r="AS172" i="9" a="1"/>
  <c r="AP169" i="9" a="1"/>
  <c r="AP169" i="9" s="1"/>
  <c r="AM168" i="9"/>
  <c r="AO166" i="9"/>
  <c r="AM166" i="9" a="1"/>
  <c r="AN166" i="9" s="1"/>
  <c r="AX162" i="9"/>
  <c r="AV161" i="9" a="1"/>
  <c r="AX163" i="9" s="1"/>
  <c r="AS158" i="9" a="1"/>
  <c r="AU159" i="9" s="1"/>
  <c r="AP155" i="9" a="1"/>
  <c r="AQ157" i="9" s="1"/>
  <c r="AM152" i="9" a="1"/>
  <c r="AX149" i="9"/>
  <c r="AV147" i="9" a="1"/>
  <c r="AV149" i="9" s="1"/>
  <c r="AS145" i="9"/>
  <c r="AT144" i="9"/>
  <c r="AS144" i="9" a="1"/>
  <c r="AR143" i="9"/>
  <c r="AP141" i="9" a="1"/>
  <c r="AQ142" i="9" s="1"/>
  <c r="AM138" i="9" a="1"/>
  <c r="AX134" i="9"/>
  <c r="AW134" i="9"/>
  <c r="AX133" i="9"/>
  <c r="AV133" i="9" a="1"/>
  <c r="AS130" i="9" a="1"/>
  <c r="AT131" i="9" s="1"/>
  <c r="AP127" i="9" a="1"/>
  <c r="AQ127" i="9" s="1"/>
  <c r="AN124" i="9"/>
  <c r="AM124" i="9" a="1"/>
  <c r="AM126" i="9" s="1"/>
  <c r="AV120" i="9"/>
  <c r="AV119" i="9" a="1"/>
  <c r="AS116" i="9" a="1"/>
  <c r="AS117" i="9" s="1"/>
  <c r="AP115" i="9"/>
  <c r="AQ114" i="9"/>
  <c r="AR113" i="9"/>
  <c r="AP113" i="9" a="1"/>
  <c r="AN112" i="9"/>
  <c r="AM112" i="9"/>
  <c r="AO111" i="9"/>
  <c r="AM111" i="9"/>
  <c r="AM110" i="9" a="1"/>
  <c r="AN110" i="9" s="1"/>
  <c r="AX107" i="9"/>
  <c r="AV107" i="9"/>
  <c r="AX106" i="9"/>
  <c r="AV106" i="9"/>
  <c r="AX105" i="9"/>
  <c r="AW105" i="9"/>
  <c r="AV105" i="9" a="1"/>
  <c r="AS104" i="9"/>
  <c r="AU103" i="9"/>
  <c r="AT103" i="9"/>
  <c r="AU102" i="9"/>
  <c r="AS102" i="9" a="1"/>
  <c r="AU104" i="9" s="1"/>
  <c r="AP101" i="9"/>
  <c r="AR100" i="9"/>
  <c r="AP100" i="9"/>
  <c r="AP99" i="9" a="1"/>
  <c r="AQ101" i="9" s="1"/>
  <c r="AM98" i="9"/>
  <c r="AN97" i="9"/>
  <c r="AM97" i="9"/>
  <c r="AN96" i="9"/>
  <c r="AM96" i="9" a="1"/>
  <c r="AM96" i="9" s="1"/>
  <c r="AX93" i="9"/>
  <c r="AW93" i="9"/>
  <c r="AX92" i="9"/>
  <c r="AV92" i="9"/>
  <c r="AX91" i="9"/>
  <c r="AW91" i="9"/>
  <c r="AV91" i="9" a="1"/>
  <c r="AV91" i="9" s="1"/>
  <c r="AS88" i="9" a="1"/>
  <c r="AS89" i="9" s="1"/>
  <c r="AP85" i="9" a="1"/>
  <c r="AR87" i="9" s="1"/>
  <c r="AM82" i="9" a="1"/>
  <c r="AO84" i="9" s="1"/>
  <c r="AX78" i="9"/>
  <c r="AX77" i="9"/>
  <c r="AV77" i="9" a="1"/>
  <c r="AS74" i="9" a="1"/>
  <c r="AT76" i="9" s="1"/>
  <c r="AP71" i="9" a="1"/>
  <c r="AQ72" i="9" s="1"/>
  <c r="AO69" i="9"/>
  <c r="AN69" i="9"/>
  <c r="AM68" i="9" a="1"/>
  <c r="AV63" i="9" a="1"/>
  <c r="AW65" i="9" s="1"/>
  <c r="AT62" i="9"/>
  <c r="AU61" i="9"/>
  <c r="AS61" i="9"/>
  <c r="AT60" i="9"/>
  <c r="AS60" i="9" a="1"/>
  <c r="AR59" i="9"/>
  <c r="AQ58" i="9"/>
  <c r="AP58" i="9"/>
  <c r="AR57" i="9"/>
  <c r="AP57" i="9"/>
  <c r="AP57" i="9" a="1"/>
  <c r="AR58" i="9" s="1"/>
  <c r="AO56" i="9"/>
  <c r="AM56" i="9"/>
  <c r="AO55" i="9"/>
  <c r="AN55" i="9"/>
  <c r="AM55" i="9"/>
  <c r="AO54" i="9"/>
  <c r="AN54" i="9"/>
  <c r="AM54" i="9"/>
  <c r="AM54" i="9" a="1"/>
  <c r="AN56" i="9" s="1"/>
  <c r="AW50" i="9"/>
  <c r="AV50" i="9"/>
  <c r="AX49" i="9"/>
  <c r="AV49" i="9"/>
  <c r="AV49" i="9" a="1"/>
  <c r="AV51" i="9" s="1"/>
  <c r="AS46" i="9" a="1"/>
  <c r="AU47" i="9" s="1"/>
  <c r="AP43" i="9" a="1"/>
  <c r="AP43" i="9" s="1"/>
  <c r="AO42" i="9"/>
  <c r="AM40" i="9" a="1"/>
  <c r="AM42" i="9" s="1"/>
  <c r="AW35" i="9"/>
  <c r="AV35" i="9" a="1"/>
  <c r="AS32" i="9" a="1"/>
  <c r="AT32" i="9" s="1"/>
  <c r="AP31" i="9"/>
  <c r="AR30" i="9"/>
  <c r="AQ30" i="9"/>
  <c r="AP30" i="9"/>
  <c r="AR29" i="9"/>
  <c r="AQ29" i="9"/>
  <c r="AP29" i="9" a="1"/>
  <c r="AR31" i="9" s="1"/>
  <c r="AM27" i="9"/>
  <c r="AO26" i="9"/>
  <c r="AN26" i="9"/>
  <c r="AM26" i="9" a="1"/>
  <c r="AO27" i="9" s="1"/>
  <c r="AV21" i="9" a="1"/>
  <c r="AS18" i="9" a="1"/>
  <c r="AU20" i="9" s="1"/>
  <c r="AQ17" i="9"/>
  <c r="AR16" i="9"/>
  <c r="AP15" i="9" a="1"/>
  <c r="AQ15" i="9" s="1"/>
  <c r="AO14" i="9"/>
  <c r="AM14" i="9"/>
  <c r="AO12" i="9"/>
  <c r="AN12" i="9"/>
  <c r="AM12" i="9"/>
  <c r="AM12" i="9" a="1"/>
  <c r="AO13" i="9" s="1"/>
  <c r="AL9" i="9"/>
  <c r="AK7" i="9" a="1"/>
  <c r="AL7" i="9" s="1"/>
  <c r="AJ5" i="9"/>
  <c r="AH5" i="9"/>
  <c r="AJ4" i="9"/>
  <c r="AH4" i="9" a="1"/>
  <c r="AJ6" i="9" s="1"/>
  <c r="F20" i="7"/>
  <c r="E20" i="7"/>
  <c r="E21" i="7" s="1"/>
  <c r="D20" i="7"/>
  <c r="C20" i="7"/>
  <c r="B20" i="7"/>
  <c r="A20" i="7"/>
  <c r="J23" i="7" s="1"/>
  <c r="L23" i="7" l="1"/>
  <c r="AU48" i="9"/>
  <c r="AR72" i="9"/>
  <c r="AN126" i="9"/>
  <c r="AP129" i="9"/>
  <c r="AR170" i="9"/>
  <c r="AR185" i="9"/>
  <c r="K6" i="7"/>
  <c r="AN14" i="9"/>
  <c r="AP17" i="9"/>
  <c r="AP73" i="9"/>
  <c r="AQ100" i="9"/>
  <c r="AS103" i="9"/>
  <c r="AN111" i="9"/>
  <c r="AM124" i="9"/>
  <c r="AO126" i="9"/>
  <c r="AQ129" i="9"/>
  <c r="AV161" i="9"/>
  <c r="AN167" i="9"/>
  <c r="AP171" i="9"/>
  <c r="AX161" i="9"/>
  <c r="AQ171" i="9"/>
  <c r="AQ73" i="9"/>
  <c r="AR17" i="9"/>
  <c r="AP15" i="9"/>
  <c r="AM40" i="9"/>
  <c r="AS47" i="9"/>
  <c r="AQ71" i="9"/>
  <c r="AM13" i="9"/>
  <c r="AT104" i="9"/>
  <c r="AR169" i="9"/>
  <c r="AP183" i="9"/>
  <c r="AN13" i="9"/>
  <c r="AP16" i="9"/>
  <c r="AT20" i="9"/>
  <c r="AQ31" i="9"/>
  <c r="AO41" i="9"/>
  <c r="AS48" i="9"/>
  <c r="AP59" i="9"/>
  <c r="AP72" i="9"/>
  <c r="AS75" i="9"/>
  <c r="AN84" i="9"/>
  <c r="AQ99" i="9"/>
  <c r="AS102" i="9"/>
  <c r="AM110" i="9"/>
  <c r="S110" i="9" s="1" a="1"/>
  <c r="AO125" i="9"/>
  <c r="S124" i="9" s="1" a="1"/>
  <c r="AQ128" i="9"/>
  <c r="AU131" i="9"/>
  <c r="AQ141" i="9"/>
  <c r="AX148" i="9"/>
  <c r="AU158" i="9"/>
  <c r="AM166" i="9"/>
  <c r="AP170" i="9"/>
  <c r="AP184" i="9"/>
  <c r="AW190" i="9"/>
  <c r="AR129" i="9"/>
  <c r="AS46" i="9"/>
  <c r="AP71" i="9"/>
  <c r="AR73" i="9"/>
  <c r="AN82" i="9"/>
  <c r="AS88" i="9"/>
  <c r="AS116" i="9"/>
  <c r="AO124" i="9"/>
  <c r="AP127" i="9"/>
  <c r="AQ155" i="9"/>
  <c r="AR171" i="9"/>
  <c r="AN83" i="9"/>
  <c r="AT88" i="9"/>
  <c r="AR101" i="9"/>
  <c r="AT116" i="9"/>
  <c r="AM125" i="9"/>
  <c r="AR127" i="9"/>
  <c r="AT130" i="9"/>
  <c r="AQ169" i="9"/>
  <c r="AX189" i="9"/>
  <c r="AR15" i="9"/>
  <c r="AT19" i="9"/>
  <c r="AO40" i="9"/>
  <c r="AT47" i="9"/>
  <c r="AR71" i="9"/>
  <c r="AU74" i="9"/>
  <c r="AM84" i="9"/>
  <c r="AP99" i="9"/>
  <c r="AO112" i="9"/>
  <c r="AN125" i="9"/>
  <c r="AP128" i="9"/>
  <c r="AP141" i="9"/>
  <c r="AW148" i="9"/>
  <c r="AV190" i="9"/>
  <c r="I23" i="7"/>
  <c r="AK9" i="9"/>
  <c r="AQ16" i="9"/>
  <c r="AP29" i="9"/>
  <c r="AT48" i="9"/>
  <c r="AQ59" i="9"/>
  <c r="AR99" i="9"/>
  <c r="AT102" i="9"/>
  <c r="AO110" i="9"/>
  <c r="AR128" i="9"/>
  <c r="AQ170" i="9"/>
  <c r="AX23" i="9"/>
  <c r="AV23" i="9"/>
  <c r="AX22" i="9"/>
  <c r="AW23" i="9"/>
  <c r="AW22" i="9"/>
  <c r="AX21" i="9"/>
  <c r="AV22" i="9"/>
  <c r="AV21" i="9"/>
  <c r="AX65" i="9"/>
  <c r="AV65" i="9"/>
  <c r="AX64" i="9"/>
  <c r="AW64" i="9"/>
  <c r="AX63" i="9"/>
  <c r="AV64" i="9"/>
  <c r="AW63" i="9"/>
  <c r="AV63" i="9"/>
  <c r="AS32" i="9"/>
  <c r="AU34" i="9"/>
  <c r="AT34" i="9"/>
  <c r="AU33" i="9"/>
  <c r="AS34" i="9"/>
  <c r="AT33" i="9"/>
  <c r="AS33" i="9"/>
  <c r="AP45" i="9"/>
  <c r="AR44" i="9"/>
  <c r="AP44" i="9"/>
  <c r="AR45" i="9"/>
  <c r="AQ44" i="9"/>
  <c r="AQ45" i="9"/>
  <c r="AR43" i="9"/>
  <c r="AQ43" i="9"/>
  <c r="AW21" i="9"/>
  <c r="AU32" i="9"/>
  <c r="AV37" i="9"/>
  <c r="AV36" i="9"/>
  <c r="AX35" i="9"/>
  <c r="AV35" i="9"/>
  <c r="AX36" i="9"/>
  <c r="AX37" i="9"/>
  <c r="AW37" i="9"/>
  <c r="AW36" i="9"/>
  <c r="AN70" i="9"/>
  <c r="AM68" i="9"/>
  <c r="AO70" i="9"/>
  <c r="AU75" i="9"/>
  <c r="AN68" i="9"/>
  <c r="AS76" i="9"/>
  <c r="AK8" i="9"/>
  <c r="AM7" i="9"/>
  <c r="AK7" i="9"/>
  <c r="AL8" i="9"/>
  <c r="AN28" i="9"/>
  <c r="AO28" i="9"/>
  <c r="AO68" i="9"/>
  <c r="AM8" i="9"/>
  <c r="AM26" i="9"/>
  <c r="AM69" i="9"/>
  <c r="AT145" i="9"/>
  <c r="AT146" i="9"/>
  <c r="AU145" i="9"/>
  <c r="AU144" i="9"/>
  <c r="AS146" i="9"/>
  <c r="AS144" i="9"/>
  <c r="AU146" i="9"/>
  <c r="AM9" i="9"/>
  <c r="AS19" i="9"/>
  <c r="AU18" i="9"/>
  <c r="AS18" i="9"/>
  <c r="AM70" i="9"/>
  <c r="AT18" i="9"/>
  <c r="AN27" i="9"/>
  <c r="AN138" i="9"/>
  <c r="AN140" i="9"/>
  <c r="AN139" i="9"/>
  <c r="AM140" i="9"/>
  <c r="AM139" i="9"/>
  <c r="AM138" i="9"/>
  <c r="AO140" i="9"/>
  <c r="AO139" i="9"/>
  <c r="AO138" i="9"/>
  <c r="AI6" i="9"/>
  <c r="AH6" i="9"/>
  <c r="AI5" i="9"/>
  <c r="AQ86" i="9"/>
  <c r="AQ87" i="9"/>
  <c r="AR85" i="9"/>
  <c r="AP85" i="9"/>
  <c r="AP87" i="9"/>
  <c r="AR86" i="9"/>
  <c r="AH4" i="9"/>
  <c r="M4" i="9" s="1" a="1"/>
  <c r="AQ85" i="9"/>
  <c r="AU19" i="9"/>
  <c r="AM28" i="9"/>
  <c r="AI4" i="9"/>
  <c r="AS20" i="9"/>
  <c r="AX51" i="9"/>
  <c r="AW51" i="9"/>
  <c r="AX50" i="9"/>
  <c r="AW49" i="9"/>
  <c r="AP86" i="9"/>
  <c r="AU89" i="9"/>
  <c r="AT90" i="9"/>
  <c r="AT89" i="9"/>
  <c r="AU90" i="9"/>
  <c r="AS90" i="9"/>
  <c r="AU88" i="9"/>
  <c r="AQ115" i="9"/>
  <c r="AR114" i="9"/>
  <c r="AP114" i="9"/>
  <c r="AQ113" i="9"/>
  <c r="AR115" i="9"/>
  <c r="AP113" i="9"/>
  <c r="AN153" i="9"/>
  <c r="AM153" i="9"/>
  <c r="AN152" i="9"/>
  <c r="AM152" i="9"/>
  <c r="AN154" i="9"/>
  <c r="AO153" i="9"/>
  <c r="AM154" i="9"/>
  <c r="AS74" i="9"/>
  <c r="AT74" i="9"/>
  <c r="AU76" i="9"/>
  <c r="AT75" i="9"/>
  <c r="AO152" i="9"/>
  <c r="AO154" i="9"/>
  <c r="AU118" i="9"/>
  <c r="AS118" i="9"/>
  <c r="AT118" i="9"/>
  <c r="AT117" i="9"/>
  <c r="AU116" i="9"/>
  <c r="AU117" i="9"/>
  <c r="AU130" i="9"/>
  <c r="AS130" i="9"/>
  <c r="AU132" i="9"/>
  <c r="AS131" i="9"/>
  <c r="AT132" i="9"/>
  <c r="AS132" i="9"/>
  <c r="AW77" i="9"/>
  <c r="AW79" i="9"/>
  <c r="AV78" i="9"/>
  <c r="AV77" i="9"/>
  <c r="AX79" i="9"/>
  <c r="AV79" i="9"/>
  <c r="AW78" i="9"/>
  <c r="AN42" i="9"/>
  <c r="AN41" i="9"/>
  <c r="AM41" i="9"/>
  <c r="AN40" i="9"/>
  <c r="AV121" i="9"/>
  <c r="AX119" i="9"/>
  <c r="AV119" i="9"/>
  <c r="AW120" i="9"/>
  <c r="AW119" i="9"/>
  <c r="AX121" i="9"/>
  <c r="AW121" i="9"/>
  <c r="AX120" i="9"/>
  <c r="AX191" i="9"/>
  <c r="AW189" i="9"/>
  <c r="AV189" i="9"/>
  <c r="AW191" i="9"/>
  <c r="AV191" i="9"/>
  <c r="AS62" i="9"/>
  <c r="AU60" i="9"/>
  <c r="AS60" i="9"/>
  <c r="AT46" i="9"/>
  <c r="AO82" i="9"/>
  <c r="AM83" i="9"/>
  <c r="AU46" i="9"/>
  <c r="AT61" i="9"/>
  <c r="AM82" i="9"/>
  <c r="AW162" i="9"/>
  <c r="AW163" i="9"/>
  <c r="AV163" i="9"/>
  <c r="AV162" i="9"/>
  <c r="AU174" i="9"/>
  <c r="AT172" i="9"/>
  <c r="AS172" i="9"/>
  <c r="AT174" i="9"/>
  <c r="AU173" i="9"/>
  <c r="AS174" i="9"/>
  <c r="AS173" i="9"/>
  <c r="AU172" i="9"/>
  <c r="AU62" i="9"/>
  <c r="AO83" i="9"/>
  <c r="AW161" i="9"/>
  <c r="AT173" i="9"/>
  <c r="AQ57" i="9"/>
  <c r="AN98" i="9"/>
  <c r="AO97" i="9"/>
  <c r="AO98" i="9"/>
  <c r="AO96" i="9"/>
  <c r="AV105" i="9"/>
  <c r="AW107" i="9"/>
  <c r="AW177" i="9"/>
  <c r="AV177" i="9"/>
  <c r="AW176" i="9"/>
  <c r="AV176" i="9"/>
  <c r="AW175" i="9"/>
  <c r="AX176" i="9"/>
  <c r="AX177" i="9"/>
  <c r="AV175" i="9"/>
  <c r="AP157" i="9"/>
  <c r="AR156" i="9"/>
  <c r="AP156" i="9"/>
  <c r="AR155" i="9"/>
  <c r="AP155" i="9"/>
  <c r="AR157" i="9"/>
  <c r="AQ156" i="9"/>
  <c r="AT160" i="9"/>
  <c r="AS160" i="9"/>
  <c r="AT159" i="9"/>
  <c r="AS159" i="9"/>
  <c r="AT158" i="9"/>
  <c r="AS158" i="9"/>
  <c r="AW106" i="9"/>
  <c r="AU160" i="9"/>
  <c r="AV133" i="9"/>
  <c r="AX135" i="9"/>
  <c r="AV135" i="9"/>
  <c r="AV134" i="9"/>
  <c r="AW135" i="9"/>
  <c r="AW133" i="9"/>
  <c r="AP142" i="9"/>
  <c r="AP143" i="9"/>
  <c r="AR142" i="9"/>
  <c r="AR141" i="9"/>
  <c r="AV148" i="9"/>
  <c r="AX147" i="9"/>
  <c r="AV147" i="9"/>
  <c r="AW147" i="9"/>
  <c r="AO167" i="9"/>
  <c r="AO168" i="9"/>
  <c r="AN168" i="9"/>
  <c r="AV93" i="9"/>
  <c r="AW92" i="9"/>
  <c r="AU186" i="9"/>
  <c r="AU188" i="9"/>
  <c r="AT188" i="9"/>
  <c r="AU187" i="9"/>
  <c r="AS188" i="9"/>
  <c r="AS187" i="9"/>
  <c r="AS186" i="9"/>
  <c r="AQ143" i="9"/>
  <c r="AW149" i="9"/>
  <c r="AM167" i="9"/>
  <c r="AT187" i="9"/>
  <c r="AQ183" i="9"/>
  <c r="AQ185" i="9"/>
  <c r="AP185" i="9"/>
  <c r="AQ184" i="9"/>
  <c r="AR183" i="9"/>
  <c r="AO180" i="9"/>
  <c r="AN181" i="9"/>
  <c r="AO181" i="9"/>
  <c r="AN182" i="9"/>
  <c r="L28" i="7"/>
  <c r="N27" i="7"/>
  <c r="J20" i="7"/>
  <c r="H20" i="7"/>
  <c r="P3" i="7"/>
  <c r="K4" i="7"/>
  <c r="K5" i="7"/>
  <c r="K7" i="7"/>
  <c r="J24" i="7"/>
  <c r="K8" i="7"/>
  <c r="J25" i="7"/>
  <c r="K9" i="7"/>
  <c r="L25" i="7"/>
  <c r="K10" i="7"/>
  <c r="L27" i="7"/>
  <c r="K3" i="7"/>
  <c r="U3" i="7"/>
  <c r="P4" i="7"/>
  <c r="S12" i="9" l="1" a="1"/>
  <c r="AB17" i="9" s="1"/>
  <c r="S96" i="9" a="1"/>
  <c r="W106" i="9" s="1"/>
  <c r="S166" i="9" a="1"/>
  <c r="AC166" i="9" s="1"/>
  <c r="S54" i="9" a="1"/>
  <c r="T62" i="9" s="1"/>
  <c r="S40" i="9" a="1"/>
  <c r="T50" i="9" s="1"/>
  <c r="AA107" i="9"/>
  <c r="S105" i="9"/>
  <c r="AA103" i="9"/>
  <c r="W102" i="9"/>
  <c r="S101" i="9"/>
  <c r="AA99" i="9"/>
  <c r="W98" i="9"/>
  <c r="S97" i="9"/>
  <c r="U106" i="9"/>
  <c r="AC104" i="9"/>
  <c r="Y103" i="9"/>
  <c r="U102" i="9"/>
  <c r="AC100" i="9"/>
  <c r="Y99" i="9"/>
  <c r="U98" i="9"/>
  <c r="X107" i="9"/>
  <c r="AD105" i="9"/>
  <c r="X104" i="9"/>
  <c r="AD102" i="9"/>
  <c r="X101" i="9"/>
  <c r="AD99" i="9"/>
  <c r="X98" i="9"/>
  <c r="V107" i="9"/>
  <c r="AB105" i="9"/>
  <c r="V104" i="9"/>
  <c r="AB102" i="9"/>
  <c r="V101" i="9"/>
  <c r="AB99" i="9"/>
  <c r="T98" i="9"/>
  <c r="AD106" i="9"/>
  <c r="X105" i="9"/>
  <c r="AD103" i="9"/>
  <c r="X102" i="9"/>
  <c r="AB100" i="9"/>
  <c r="V99" i="9"/>
  <c r="AB97" i="9"/>
  <c r="Y106" i="9"/>
  <c r="Z104" i="9"/>
  <c r="AA102" i="9"/>
  <c r="AA100" i="9"/>
  <c r="AD98" i="9"/>
  <c r="U97" i="9"/>
  <c r="AD107" i="9"/>
  <c r="T104" i="9"/>
  <c r="T102" i="9"/>
  <c r="W100" i="9"/>
  <c r="Z98" i="9"/>
  <c r="Y96" i="9"/>
  <c r="AB107" i="9"/>
  <c r="AA105" i="9"/>
  <c r="AD101" i="9"/>
  <c r="U100" i="9"/>
  <c r="V98" i="9"/>
  <c r="W96" i="9"/>
  <c r="W107" i="9"/>
  <c r="U105" i="9"/>
  <c r="S103" i="9"/>
  <c r="S98" i="9"/>
  <c r="AA106" i="9"/>
  <c r="W104" i="9"/>
  <c r="AC101" i="9"/>
  <c r="Z99" i="9"/>
  <c r="X97" i="9"/>
  <c r="X106" i="9"/>
  <c r="AA101" i="9"/>
  <c r="W99" i="9"/>
  <c r="V97" i="9"/>
  <c r="V106" i="9"/>
  <c r="AB103" i="9"/>
  <c r="Z101" i="9"/>
  <c r="U99" i="9"/>
  <c r="T106" i="9"/>
  <c r="Z103" i="9"/>
  <c r="Y101" i="9"/>
  <c r="T99" i="9"/>
  <c r="AD96" i="9"/>
  <c r="Z105" i="9"/>
  <c r="W103" i="9"/>
  <c r="AC98" i="9"/>
  <c r="X96" i="9"/>
  <c r="Y105" i="9"/>
  <c r="V103" i="9"/>
  <c r="T101" i="9"/>
  <c r="AB98" i="9"/>
  <c r="AB104" i="9"/>
  <c r="U96" i="9"/>
  <c r="AC107" i="9"/>
  <c r="U104" i="9"/>
  <c r="S100" i="9"/>
  <c r="Z107" i="9"/>
  <c r="X103" i="9"/>
  <c r="AC99" i="9"/>
  <c r="Z102" i="9"/>
  <c r="Y98" i="9"/>
  <c r="U103" i="9"/>
  <c r="AC97" i="9"/>
  <c r="AC102" i="9"/>
  <c r="Z97" i="9"/>
  <c r="Y102" i="9"/>
  <c r="S102" i="9"/>
  <c r="AA96" i="9"/>
  <c r="U107" i="9"/>
  <c r="V102" i="9"/>
  <c r="W97" i="9"/>
  <c r="T107" i="9"/>
  <c r="S107" i="9"/>
  <c r="T96" i="9"/>
  <c r="AB106" i="9"/>
  <c r="W101" i="9"/>
  <c r="S96" i="9"/>
  <c r="AC105" i="9"/>
  <c r="Z100" i="9"/>
  <c r="W105" i="9"/>
  <c r="V105" i="9"/>
  <c r="T100" i="9"/>
  <c r="T105" i="9"/>
  <c r="X99" i="9"/>
  <c r="AD104" i="9"/>
  <c r="S99" i="9"/>
  <c r="Z106" i="9"/>
  <c r="Y104" i="9"/>
  <c r="T103" i="9"/>
  <c r="AA98" i="9"/>
  <c r="AA97" i="9"/>
  <c r="AD100" i="9"/>
  <c r="AD97" i="9"/>
  <c r="T23" i="9"/>
  <c r="X20" i="9"/>
  <c r="T19" i="9"/>
  <c r="X16" i="9"/>
  <c r="T15" i="9"/>
  <c r="AB13" i="9"/>
  <c r="X12" i="9"/>
  <c r="AA21" i="9"/>
  <c r="W20" i="9"/>
  <c r="AA17" i="9"/>
  <c r="W16" i="9"/>
  <c r="S15" i="9"/>
  <c r="AA13" i="9"/>
  <c r="AC22" i="9"/>
  <c r="Y21" i="9"/>
  <c r="AC18" i="9"/>
  <c r="Y17" i="9"/>
  <c r="U16" i="9"/>
  <c r="AC14" i="9"/>
  <c r="U12" i="9"/>
  <c r="X22" i="9"/>
  <c r="V19" i="9"/>
  <c r="X17" i="9"/>
  <c r="AC15" i="9"/>
  <c r="V14" i="9"/>
  <c r="AA22" i="9"/>
  <c r="S21" i="9"/>
  <c r="W19" i="9"/>
  <c r="W17" i="9"/>
  <c r="AA15" i="9"/>
  <c r="S14" i="9"/>
  <c r="T12" i="9"/>
  <c r="AB20" i="9"/>
  <c r="AD18" i="9"/>
  <c r="U17" i="9"/>
  <c r="Y15" i="9"/>
  <c r="Z22" i="9"/>
  <c r="AD20" i="9"/>
  <c r="U19" i="9"/>
  <c r="Z15" i="9"/>
  <c r="AD13" i="9"/>
  <c r="S12" i="9"/>
  <c r="AC13" i="9"/>
  <c r="W22" i="9"/>
  <c r="AA20" i="9"/>
  <c r="AB18" i="9"/>
  <c r="X15" i="9"/>
  <c r="Z13" i="9"/>
  <c r="AD23" i="9"/>
  <c r="V22" i="9"/>
  <c r="Z20" i="9"/>
  <c r="AA18" i="9"/>
  <c r="S17" i="9"/>
  <c r="X13" i="9"/>
  <c r="AA23" i="9"/>
  <c r="S22" i="9"/>
  <c r="T20" i="9"/>
  <c r="X18" i="9"/>
  <c r="AB16" i="9"/>
  <c r="AD14" i="9"/>
  <c r="Z23" i="9"/>
  <c r="AD21" i="9"/>
  <c r="S20" i="9"/>
  <c r="W18" i="9"/>
  <c r="AA16" i="9"/>
  <c r="AB14" i="9"/>
  <c r="T13" i="9"/>
  <c r="Z21" i="9"/>
  <c r="AC19" i="9"/>
  <c r="U18" i="9"/>
  <c r="Y16" i="9"/>
  <c r="Z14" i="9"/>
  <c r="AD12" i="9"/>
  <c r="Y23" i="9"/>
  <c r="AD19" i="9"/>
  <c r="V18" i="9"/>
  <c r="Z16" i="9"/>
  <c r="AA14" i="9"/>
  <c r="S13" i="9"/>
  <c r="U23" i="9"/>
  <c r="X19" i="9"/>
  <c r="AB22" i="9"/>
  <c r="X14" i="9"/>
  <c r="AD22" i="9"/>
  <c r="Z18" i="9"/>
  <c r="Y14" i="9"/>
  <c r="Y18" i="9"/>
  <c r="U21" i="9"/>
  <c r="AC12" i="9"/>
  <c r="T21" i="9"/>
  <c r="AC16" i="9"/>
  <c r="AB12" i="9"/>
  <c r="Y20" i="9"/>
  <c r="V16" i="9"/>
  <c r="Z12" i="9"/>
  <c r="V23" i="9"/>
  <c r="T16" i="9"/>
  <c r="U22" i="9"/>
  <c r="X21" i="9"/>
  <c r="W21" i="9"/>
  <c r="V21" i="9"/>
  <c r="U14" i="9"/>
  <c r="S16" i="9"/>
  <c r="T22" i="9"/>
  <c r="AD15" i="9"/>
  <c r="AB15" i="9"/>
  <c r="V15" i="9"/>
  <c r="W14" i="9"/>
  <c r="V20" i="9"/>
  <c r="T14" i="9"/>
  <c r="Z17" i="9"/>
  <c r="AA19" i="9"/>
  <c r="W13" i="9"/>
  <c r="Z19" i="9"/>
  <c r="V13" i="9"/>
  <c r="Y19" i="9"/>
  <c r="T18" i="9"/>
  <c r="V12" i="9"/>
  <c r="S18" i="9"/>
  <c r="AC23" i="9"/>
  <c r="AD17" i="9"/>
  <c r="W23" i="9"/>
  <c r="AA135" i="9"/>
  <c r="S135" i="9"/>
  <c r="AA133" i="9"/>
  <c r="W132" i="9"/>
  <c r="S131" i="9"/>
  <c r="AA129" i="9"/>
  <c r="W128" i="9"/>
  <c r="S127" i="9"/>
  <c r="AA125" i="9"/>
  <c r="W124" i="9"/>
  <c r="AC134" i="9"/>
  <c r="Y133" i="9"/>
  <c r="U132" i="9"/>
  <c r="AC130" i="9"/>
  <c r="Y129" i="9"/>
  <c r="U128" i="9"/>
  <c r="AC126" i="9"/>
  <c r="Y125" i="9"/>
  <c r="U124" i="9"/>
  <c r="AD135" i="9"/>
  <c r="Z134" i="9"/>
  <c r="V133" i="9"/>
  <c r="AD131" i="9"/>
  <c r="Z130" i="9"/>
  <c r="V129" i="9"/>
  <c r="AD127" i="9"/>
  <c r="Z126" i="9"/>
  <c r="V125" i="9"/>
  <c r="V135" i="9"/>
  <c r="Z133" i="9"/>
  <c r="AC131" i="9"/>
  <c r="V130" i="9"/>
  <c r="AA128" i="9"/>
  <c r="T127" i="9"/>
  <c r="W125" i="9"/>
  <c r="AB134" i="9"/>
  <c r="T133" i="9"/>
  <c r="Y131" i="9"/>
  <c r="AD129" i="9"/>
  <c r="V128" i="9"/>
  <c r="Y126" i="9"/>
  <c r="AD124" i="9"/>
  <c r="Y134" i="9"/>
  <c r="AD132" i="9"/>
  <c r="W131" i="9"/>
  <c r="AB129" i="9"/>
  <c r="S128" i="9"/>
  <c r="W126" i="9"/>
  <c r="AB124" i="9"/>
  <c r="Z135" i="9"/>
  <c r="AB133" i="9"/>
  <c r="Z131" i="9"/>
  <c r="X129" i="9"/>
  <c r="Y127" i="9"/>
  <c r="Z125" i="9"/>
  <c r="X135" i="9"/>
  <c r="W133" i="9"/>
  <c r="V131" i="9"/>
  <c r="U129" i="9"/>
  <c r="W127" i="9"/>
  <c r="U125" i="9"/>
  <c r="U135" i="9"/>
  <c r="S133" i="9"/>
  <c r="T131" i="9"/>
  <c r="S129" i="9"/>
  <c r="U127" i="9"/>
  <c r="S125" i="9"/>
  <c r="AD134" i="9"/>
  <c r="AB132" i="9"/>
  <c r="AB130" i="9"/>
  <c r="AC128" i="9"/>
  <c r="AB126" i="9"/>
  <c r="AA124" i="9"/>
  <c r="X133" i="9"/>
  <c r="Y130" i="9"/>
  <c r="AC127" i="9"/>
  <c r="X125" i="9"/>
  <c r="Y135" i="9"/>
  <c r="Z132" i="9"/>
  <c r="T130" i="9"/>
  <c r="X127" i="9"/>
  <c r="Y124" i="9"/>
  <c r="T135" i="9"/>
  <c r="X132" i="9"/>
  <c r="AC129" i="9"/>
  <c r="AD126" i="9"/>
  <c r="V124" i="9"/>
  <c r="AA132" i="9"/>
  <c r="W129" i="9"/>
  <c r="T126" i="9"/>
  <c r="X134" i="9"/>
  <c r="AA131" i="9"/>
  <c r="X128" i="9"/>
  <c r="AC124" i="9"/>
  <c r="V134" i="9"/>
  <c r="U131" i="9"/>
  <c r="AB127" i="9"/>
  <c r="X124" i="9"/>
  <c r="U134" i="9"/>
  <c r="AD130" i="9"/>
  <c r="AA127" i="9"/>
  <c r="T124" i="9"/>
  <c r="T134" i="9"/>
  <c r="AA130" i="9"/>
  <c r="Z127" i="9"/>
  <c r="S124" i="9"/>
  <c r="S134" i="9"/>
  <c r="X130" i="9"/>
  <c r="V127" i="9"/>
  <c r="AD133" i="9"/>
  <c r="W130" i="9"/>
  <c r="AA126" i="9"/>
  <c r="AC133" i="9"/>
  <c r="U130" i="9"/>
  <c r="X126" i="9"/>
  <c r="Z129" i="9"/>
  <c r="AB135" i="9"/>
  <c r="AB128" i="9"/>
  <c r="W135" i="9"/>
  <c r="Z128" i="9"/>
  <c r="AC132" i="9"/>
  <c r="U126" i="9"/>
  <c r="AC135" i="9"/>
  <c r="S126" i="9"/>
  <c r="AA134" i="9"/>
  <c r="AD125" i="9"/>
  <c r="U133" i="9"/>
  <c r="AB125" i="9"/>
  <c r="Y132" i="9"/>
  <c r="T125" i="9"/>
  <c r="T132" i="9"/>
  <c r="V132" i="9"/>
  <c r="Z124" i="9"/>
  <c r="S132" i="9"/>
  <c r="AB131" i="9"/>
  <c r="X131" i="9"/>
  <c r="S130" i="9"/>
  <c r="T129" i="9"/>
  <c r="AD128" i="9"/>
  <c r="Y128" i="9"/>
  <c r="T128" i="9"/>
  <c r="W134" i="9"/>
  <c r="V126" i="9"/>
  <c r="AC125" i="9"/>
  <c r="S68" i="9" a="1"/>
  <c r="Q7" i="9"/>
  <c r="M5" i="9"/>
  <c r="P7" i="9"/>
  <c r="R4" i="9"/>
  <c r="R9" i="9"/>
  <c r="N7" i="9"/>
  <c r="P4" i="9"/>
  <c r="P9" i="9"/>
  <c r="O6" i="9"/>
  <c r="O9" i="9"/>
  <c r="N6" i="9"/>
  <c r="M9" i="9"/>
  <c r="R5" i="9"/>
  <c r="R8" i="9"/>
  <c r="Q5" i="9"/>
  <c r="O8" i="9"/>
  <c r="N5" i="9"/>
  <c r="N8" i="9"/>
  <c r="Q4" i="9"/>
  <c r="M8" i="9"/>
  <c r="O4" i="9"/>
  <c r="M4" i="9"/>
  <c r="Q9" i="9"/>
  <c r="M7" i="9"/>
  <c r="R6" i="9"/>
  <c r="Q6" i="9"/>
  <c r="P6" i="9"/>
  <c r="M6" i="9"/>
  <c r="O5" i="9"/>
  <c r="P5" i="9"/>
  <c r="N4" i="9"/>
  <c r="R7" i="9"/>
  <c r="N9" i="9"/>
  <c r="Q8" i="9"/>
  <c r="P8" i="9"/>
  <c r="O7" i="9"/>
  <c r="Y121" i="9"/>
  <c r="U121" i="9"/>
  <c r="AC119" i="9"/>
  <c r="Y118" i="9"/>
  <c r="U117" i="9"/>
  <c r="AC115" i="9"/>
  <c r="Y114" i="9"/>
  <c r="U113" i="9"/>
  <c r="AC111" i="9"/>
  <c r="Y110" i="9"/>
  <c r="S121" i="9"/>
  <c r="AA119" i="9"/>
  <c r="W118" i="9"/>
  <c r="S117" i="9"/>
  <c r="AA115" i="9"/>
  <c r="W114" i="9"/>
  <c r="S113" i="9"/>
  <c r="AA111" i="9"/>
  <c r="W110" i="9"/>
  <c r="AD120" i="9"/>
  <c r="X119" i="9"/>
  <c r="AD117" i="9"/>
  <c r="X116" i="9"/>
  <c r="AD114" i="9"/>
  <c r="X113" i="9"/>
  <c r="AD111" i="9"/>
  <c r="V110" i="9"/>
  <c r="AB120" i="9"/>
  <c r="V119" i="9"/>
  <c r="AB117" i="9"/>
  <c r="V116" i="9"/>
  <c r="AB114" i="9"/>
  <c r="V113" i="9"/>
  <c r="Z111" i="9"/>
  <c r="T110" i="9"/>
  <c r="Z120" i="9"/>
  <c r="T119" i="9"/>
  <c r="Z117" i="9"/>
  <c r="T116" i="9"/>
  <c r="Z114" i="9"/>
  <c r="AD112" i="9"/>
  <c r="X111" i="9"/>
  <c r="X120" i="9"/>
  <c r="AD118" i="9"/>
  <c r="X117" i="9"/>
  <c r="AD115" i="9"/>
  <c r="V114" i="9"/>
  <c r="AB112" i="9"/>
  <c r="V111" i="9"/>
  <c r="AB121" i="9"/>
  <c r="AB119" i="9"/>
  <c r="AA117" i="9"/>
  <c r="Y115" i="9"/>
  <c r="AA113" i="9"/>
  <c r="Y111" i="9"/>
  <c r="W121" i="9"/>
  <c r="U119" i="9"/>
  <c r="T117" i="9"/>
  <c r="U115" i="9"/>
  <c r="T113" i="9"/>
  <c r="S111" i="9"/>
  <c r="T121" i="9"/>
  <c r="AC118" i="9"/>
  <c r="AC116" i="9"/>
  <c r="S115" i="9"/>
  <c r="AA112" i="9"/>
  <c r="AC110" i="9"/>
  <c r="U120" i="9"/>
  <c r="AC117" i="9"/>
  <c r="V115" i="9"/>
  <c r="Y112" i="9"/>
  <c r="U110" i="9"/>
  <c r="AC121" i="9"/>
  <c r="W119" i="9"/>
  <c r="AA116" i="9"/>
  <c r="T114" i="9"/>
  <c r="S112" i="9"/>
  <c r="Z121" i="9"/>
  <c r="AB118" i="9"/>
  <c r="Y116" i="9"/>
  <c r="AD113" i="9"/>
  <c r="W111" i="9"/>
  <c r="X121" i="9"/>
  <c r="AA118" i="9"/>
  <c r="W116" i="9"/>
  <c r="AC113" i="9"/>
  <c r="U111" i="9"/>
  <c r="V121" i="9"/>
  <c r="Z118" i="9"/>
  <c r="U116" i="9"/>
  <c r="AB113" i="9"/>
  <c r="T111" i="9"/>
  <c r="AC120" i="9"/>
  <c r="X118" i="9"/>
  <c r="AA120" i="9"/>
  <c r="V118" i="9"/>
  <c r="AB115" i="9"/>
  <c r="Y113" i="9"/>
  <c r="AB110" i="9"/>
  <c r="W113" i="9"/>
  <c r="Y120" i="9"/>
  <c r="U118" i="9"/>
  <c r="Z115" i="9"/>
  <c r="AA110" i="9"/>
  <c r="AD116" i="9"/>
  <c r="W112" i="9"/>
  <c r="W120" i="9"/>
  <c r="S116" i="9"/>
  <c r="T112" i="9"/>
  <c r="V120" i="9"/>
  <c r="X115" i="9"/>
  <c r="AB111" i="9"/>
  <c r="Z119" i="9"/>
  <c r="AA114" i="9"/>
  <c r="S110" i="9"/>
  <c r="V117" i="9"/>
  <c r="AB116" i="9"/>
  <c r="X110" i="9"/>
  <c r="W115" i="9"/>
  <c r="T115" i="9"/>
  <c r="AA121" i="9"/>
  <c r="X114" i="9"/>
  <c r="AD121" i="9"/>
  <c r="AC114" i="9"/>
  <c r="T120" i="9"/>
  <c r="U114" i="9"/>
  <c r="S120" i="9"/>
  <c r="S114" i="9"/>
  <c r="AD119" i="9"/>
  <c r="Z113" i="9"/>
  <c r="Y119" i="9"/>
  <c r="AC112" i="9"/>
  <c r="S119" i="9"/>
  <c r="Z112" i="9"/>
  <c r="T118" i="9"/>
  <c r="X112" i="9"/>
  <c r="S118" i="9"/>
  <c r="V112" i="9"/>
  <c r="Y117" i="9"/>
  <c r="U112" i="9"/>
  <c r="Z116" i="9"/>
  <c r="W117" i="9"/>
  <c r="AD110" i="9"/>
  <c r="Z110" i="9"/>
  <c r="S152" i="9" a="1"/>
  <c r="S180" i="9" a="1"/>
  <c r="S82" i="9" a="1"/>
  <c r="S26" i="9" a="1"/>
  <c r="S138" i="9" a="1"/>
  <c r="Y12" i="9" l="1"/>
  <c r="AB19" i="9"/>
  <c r="AC17" i="9"/>
  <c r="AB23" i="9"/>
  <c r="AD16" i="9"/>
  <c r="U15" i="9"/>
  <c r="AC21" i="9"/>
  <c r="X23" i="9"/>
  <c r="U13" i="9"/>
  <c r="W15" i="9"/>
  <c r="T17" i="9"/>
  <c r="V17" i="9"/>
  <c r="Y22" i="9"/>
  <c r="AA12" i="9"/>
  <c r="Y13" i="9"/>
  <c r="W12" i="9"/>
  <c r="S23" i="9"/>
  <c r="AB21" i="9"/>
  <c r="AA104" i="9"/>
  <c r="V100" i="9"/>
  <c r="AB101" i="9"/>
  <c r="AI99" i="9" s="1" a="1"/>
  <c r="Y97" i="9"/>
  <c r="AC106" i="9"/>
  <c r="X100" i="9"/>
  <c r="U101" i="9"/>
  <c r="T97" i="9"/>
  <c r="S104" i="9"/>
  <c r="Y100" i="9"/>
  <c r="AC103" i="9"/>
  <c r="S106" i="9"/>
  <c r="V96" i="9"/>
  <c r="Z96" i="9"/>
  <c r="AB96" i="9"/>
  <c r="AC96" i="9"/>
  <c r="AI96" i="9" s="1" a="1"/>
  <c r="Y107" i="9"/>
  <c r="AC20" i="9"/>
  <c r="U20" i="9"/>
  <c r="S19" i="9"/>
  <c r="AB174" i="9"/>
  <c r="Y170" i="9"/>
  <c r="T177" i="9"/>
  <c r="Y169" i="9"/>
  <c r="AB176" i="9"/>
  <c r="U169" i="9"/>
  <c r="Z173" i="9"/>
  <c r="Y176" i="9"/>
  <c r="AB167" i="9"/>
  <c r="T167" i="9"/>
  <c r="Z176" i="9"/>
  <c r="AC172" i="9"/>
  <c r="AC170" i="9"/>
  <c r="S169" i="9"/>
  <c r="AC175" i="9"/>
  <c r="AA173" i="9"/>
  <c r="V175" i="9"/>
  <c r="AI169" i="9" s="1" a="1"/>
  <c r="W166" i="9"/>
  <c r="W173" i="9"/>
  <c r="Z177" i="9"/>
  <c r="Y166" i="9"/>
  <c r="AF166" i="9" s="1" a="1"/>
  <c r="AA169" i="9"/>
  <c r="X168" i="9"/>
  <c r="AD177" i="9"/>
  <c r="U174" i="9"/>
  <c r="U172" i="9"/>
  <c r="V173" i="9"/>
  <c r="X177" i="9"/>
  <c r="Y171" i="9"/>
  <c r="X170" i="9"/>
  <c r="W169" i="9"/>
  <c r="X167" i="9"/>
  <c r="T169" i="9"/>
  <c r="AD171" i="9"/>
  <c r="AB169" i="9"/>
  <c r="S166" i="9"/>
  <c r="Y175" i="9"/>
  <c r="Y173" i="9"/>
  <c r="AD175" i="9"/>
  <c r="AA170" i="9"/>
  <c r="T171" i="9"/>
  <c r="Y172" i="9"/>
  <c r="Z169" i="9"/>
  <c r="Y174" i="9"/>
  <c r="W174" i="9"/>
  <c r="T176" i="9"/>
  <c r="X172" i="9"/>
  <c r="AA168" i="9"/>
  <c r="V166" i="9"/>
  <c r="U176" i="9"/>
  <c r="AA171" i="9"/>
  <c r="AC174" i="9"/>
  <c r="S168" i="9"/>
  <c r="AC173" i="9"/>
  <c r="AC177" i="9"/>
  <c r="S177" i="9"/>
  <c r="AD167" i="9"/>
  <c r="AB173" i="9"/>
  <c r="S170" i="9"/>
  <c r="Z167" i="9"/>
  <c r="Y177" i="9"/>
  <c r="Z166" i="9"/>
  <c r="S173" i="9"/>
  <c r="AC169" i="9"/>
  <c r="AA167" i="9"/>
  <c r="AA166" i="9"/>
  <c r="T170" i="9"/>
  <c r="T175" i="9"/>
  <c r="W171" i="9"/>
  <c r="AD168" i="9"/>
  <c r="AC167" i="9"/>
  <c r="U177" i="9"/>
  <c r="S175" i="9"/>
  <c r="AD170" i="9"/>
  <c r="V169" i="9"/>
  <c r="T172" i="9"/>
  <c r="X176" i="9"/>
  <c r="AA172" i="9"/>
  <c r="V170" i="9"/>
  <c r="S167" i="9"/>
  <c r="U168" i="9"/>
  <c r="X173" i="9"/>
  <c r="T174" i="9"/>
  <c r="AC176" i="9"/>
  <c r="W170" i="9"/>
  <c r="V168" i="9"/>
  <c r="AB166" i="9"/>
  <c r="AI166" i="9" s="1" a="1"/>
  <c r="AA174" i="9"/>
  <c r="AC171" i="9"/>
  <c r="X174" i="9"/>
  <c r="AB177" i="9"/>
  <c r="S174" i="9"/>
  <c r="Z171" i="9"/>
  <c r="AD173" i="9"/>
  <c r="AB170" i="9"/>
  <c r="W167" i="9"/>
  <c r="S171" i="9"/>
  <c r="T173" i="9"/>
  <c r="S172" i="9"/>
  <c r="T168" i="9"/>
  <c r="Z174" i="9"/>
  <c r="W176" i="9"/>
  <c r="V167" i="9"/>
  <c r="W175" i="9"/>
  <c r="AD172" i="9"/>
  <c r="U170" i="9"/>
  <c r="X171" i="9"/>
  <c r="AB171" i="9"/>
  <c r="AA176" i="9"/>
  <c r="U175" i="9"/>
  <c r="Y168" i="9"/>
  <c r="U167" i="9"/>
  <c r="X175" i="9"/>
  <c r="AD166" i="9"/>
  <c r="W168" i="9"/>
  <c r="AD169" i="9"/>
  <c r="U166" i="9"/>
  <c r="Z175" i="9"/>
  <c r="U171" i="9"/>
  <c r="S176" i="9"/>
  <c r="X166" i="9"/>
  <c r="V174" i="9"/>
  <c r="AA175" i="9"/>
  <c r="U173" i="9"/>
  <c r="W172" i="9"/>
  <c r="T166" i="9"/>
  <c r="X169" i="9"/>
  <c r="Z170" i="9"/>
  <c r="V171" i="9"/>
  <c r="Y167" i="9"/>
  <c r="AD176" i="9"/>
  <c r="AD174" i="9"/>
  <c r="W177" i="9"/>
  <c r="V177" i="9"/>
  <c r="Z168" i="9"/>
  <c r="AB175" i="9"/>
  <c r="AA177" i="9"/>
  <c r="V176" i="9"/>
  <c r="AB168" i="9"/>
  <c r="V172" i="9"/>
  <c r="AB172" i="9"/>
  <c r="Z172" i="9"/>
  <c r="AC168" i="9"/>
  <c r="V61" i="9"/>
  <c r="AB64" i="9"/>
  <c r="Z65" i="9"/>
  <c r="T56" i="9"/>
  <c r="S59" i="9"/>
  <c r="S62" i="9"/>
  <c r="AD57" i="9"/>
  <c r="W64" i="9"/>
  <c r="AA62" i="9"/>
  <c r="V56" i="9"/>
  <c r="Y56" i="9"/>
  <c r="U62" i="9"/>
  <c r="S63" i="9"/>
  <c r="S60" i="9"/>
  <c r="AB55" i="9"/>
  <c r="AB59" i="9"/>
  <c r="Z54" i="9"/>
  <c r="AA64" i="9"/>
  <c r="Z57" i="9"/>
  <c r="AC57" i="9"/>
  <c r="Y63" i="9"/>
  <c r="AD62" i="9"/>
  <c r="AD58" i="9"/>
  <c r="U63" i="9"/>
  <c r="W59" i="9"/>
  <c r="Z59" i="9"/>
  <c r="AD63" i="9"/>
  <c r="X58" i="9"/>
  <c r="AC54" i="9"/>
  <c r="V60" i="9"/>
  <c r="Y60" i="9"/>
  <c r="W62" i="9"/>
  <c r="T60" i="9"/>
  <c r="AA60" i="9"/>
  <c r="Y57" i="9"/>
  <c r="Z56" i="9"/>
  <c r="U59" i="9"/>
  <c r="AD60" i="9"/>
  <c r="T64" i="9"/>
  <c r="W61" i="9"/>
  <c r="AD65" i="9"/>
  <c r="U60" i="9"/>
  <c r="AF54" i="9" s="1" a="1"/>
  <c r="S57" i="9"/>
  <c r="Z61" i="9"/>
  <c r="AC61" i="9"/>
  <c r="AA63" i="9"/>
  <c r="U55" i="9"/>
  <c r="U56" i="9"/>
  <c r="W55" i="9"/>
  <c r="Y61" i="9"/>
  <c r="AA54" i="9"/>
  <c r="AC64" i="9"/>
  <c r="T57" i="9"/>
  <c r="Y55" i="9"/>
  <c r="Z63" i="9"/>
  <c r="V54" i="9"/>
  <c r="Y62" i="9"/>
  <c r="AB58" i="9"/>
  <c r="T63" i="9"/>
  <c r="W63" i="9"/>
  <c r="S65" i="9"/>
  <c r="X64" i="9"/>
  <c r="S61" i="9"/>
  <c r="U57" i="9"/>
  <c r="U64" i="9"/>
  <c r="S54" i="9"/>
  <c r="S58" i="9"/>
  <c r="AA56" i="9"/>
  <c r="AB62" i="9"/>
  <c r="T55" i="9"/>
  <c r="T54" i="9"/>
  <c r="V58" i="9"/>
  <c r="AB63" i="9"/>
  <c r="V65" i="9"/>
  <c r="Y59" i="9"/>
  <c r="AC60" i="9"/>
  <c r="W65" i="9"/>
  <c r="W54" i="9"/>
  <c r="U58" i="9"/>
  <c r="Z55" i="9"/>
  <c r="AC55" i="9"/>
  <c r="AC59" i="9"/>
  <c r="Y58" i="9"/>
  <c r="T65" i="9"/>
  <c r="X56" i="9"/>
  <c r="X55" i="9"/>
  <c r="AA55" i="9"/>
  <c r="V64" i="9"/>
  <c r="V62" i="9"/>
  <c r="AB65" i="9"/>
  <c r="AD64" i="9"/>
  <c r="T61" i="9"/>
  <c r="AC58" i="9"/>
  <c r="AD59" i="9"/>
  <c r="AA57" i="9"/>
  <c r="AA61" i="9"/>
  <c r="Z60" i="9"/>
  <c r="S55" i="9"/>
  <c r="AB57" i="9"/>
  <c r="AB56" i="9"/>
  <c r="AA58" i="9"/>
  <c r="AD55" i="9"/>
  <c r="X63" i="9"/>
  <c r="S56" i="9"/>
  <c r="Z64" i="9"/>
  <c r="X54" i="9"/>
  <c r="AA65" i="9"/>
  <c r="U65" i="9"/>
  <c r="AA59" i="9"/>
  <c r="S64" i="9"/>
  <c r="Z62" i="9"/>
  <c r="AD56" i="9"/>
  <c r="T59" i="9"/>
  <c r="T58" i="9"/>
  <c r="U54" i="9"/>
  <c r="X57" i="9"/>
  <c r="U61" i="9"/>
  <c r="V57" i="9"/>
  <c r="Y64" i="9"/>
  <c r="X59" i="9"/>
  <c r="V55" i="9"/>
  <c r="X65" i="9"/>
  <c r="W57" i="9"/>
  <c r="AC63" i="9"/>
  <c r="W56" i="9"/>
  <c r="AB54" i="9"/>
  <c r="AI54" i="9" s="1" a="1"/>
  <c r="W60" i="9"/>
  <c r="AB61" i="9"/>
  <c r="AB60" i="9"/>
  <c r="AD54" i="9"/>
  <c r="V59" i="9"/>
  <c r="X61" i="9"/>
  <c r="Y54" i="9"/>
  <c r="Z58" i="9"/>
  <c r="X60" i="9"/>
  <c r="AC62" i="9"/>
  <c r="Y65" i="9"/>
  <c r="AD61" i="9"/>
  <c r="AC65" i="9"/>
  <c r="W58" i="9"/>
  <c r="AC56" i="9"/>
  <c r="X62" i="9"/>
  <c r="V63" i="9"/>
  <c r="S43" i="9"/>
  <c r="AD41" i="9"/>
  <c r="X42" i="9"/>
  <c r="AA49" i="9"/>
  <c r="U48" i="9"/>
  <c r="V45" i="9"/>
  <c r="Z41" i="9"/>
  <c r="AA46" i="9"/>
  <c r="S46" i="9"/>
  <c r="AA43" i="9"/>
  <c r="T48" i="9"/>
  <c r="S44" i="9"/>
  <c r="X40" i="9"/>
  <c r="U50" i="9"/>
  <c r="S47" i="9"/>
  <c r="Z43" i="9"/>
  <c r="W48" i="9"/>
  <c r="W47" i="9"/>
  <c r="S45" i="9"/>
  <c r="AD46" i="9"/>
  <c r="X51" i="9"/>
  <c r="V44" i="9"/>
  <c r="U42" i="9"/>
  <c r="U44" i="9"/>
  <c r="U45" i="9"/>
  <c r="AD40" i="9"/>
  <c r="T49" i="9"/>
  <c r="X45" i="9"/>
  <c r="V50" i="9"/>
  <c r="AA48" i="9"/>
  <c r="W46" i="9"/>
  <c r="W42" i="9"/>
  <c r="AC48" i="9"/>
  <c r="T45" i="9"/>
  <c r="V41" i="9"/>
  <c r="AB42" i="9"/>
  <c r="AC50" i="9"/>
  <c r="V47" i="9"/>
  <c r="Y40" i="9"/>
  <c r="S50" i="9"/>
  <c r="AA47" i="9"/>
  <c r="S42" i="9"/>
  <c r="S41" i="9"/>
  <c r="AD45" i="9"/>
  <c r="AD42" i="9"/>
  <c r="AB45" i="9"/>
  <c r="Z44" i="9"/>
  <c r="Y41" i="9"/>
  <c r="V49" i="9"/>
  <c r="AC41" i="9"/>
  <c r="W51" i="9"/>
  <c r="S49" i="9"/>
  <c r="Z50" i="9"/>
  <c r="AA44" i="9"/>
  <c r="V42" i="9"/>
  <c r="AB47" i="9"/>
  <c r="AB49" i="9"/>
  <c r="Z46" i="9"/>
  <c r="Y43" i="9"/>
  <c r="AF43" i="9" s="1" a="1"/>
  <c r="S51" i="9"/>
  <c r="U43" i="9"/>
  <c r="AB40" i="9"/>
  <c r="W50" i="9"/>
  <c r="U41" i="9"/>
  <c r="AD48" i="9"/>
  <c r="AB51" i="9"/>
  <c r="AC40" i="9"/>
  <c r="X48" i="9"/>
  <c r="W45" i="9"/>
  <c r="S40" i="9"/>
  <c r="Y44" i="9"/>
  <c r="T42" i="9"/>
  <c r="AA51" i="9"/>
  <c r="Y51" i="9"/>
  <c r="W41" i="9"/>
  <c r="X41" i="9"/>
  <c r="T51" i="9"/>
  <c r="U46" i="9"/>
  <c r="Y49" i="9"/>
  <c r="T43" i="9"/>
  <c r="AA42" i="9"/>
  <c r="Y50" i="9"/>
  <c r="T47" i="9"/>
  <c r="AB41" i="9"/>
  <c r="AC45" i="9"/>
  <c r="X43" i="9"/>
  <c r="W43" i="9"/>
  <c r="AD44" i="9"/>
  <c r="T40" i="9"/>
  <c r="Y42" i="9"/>
  <c r="AC47" i="9"/>
  <c r="X44" i="9"/>
  <c r="T41" i="9"/>
  <c r="U49" i="9"/>
  <c r="AC43" i="9"/>
  <c r="U47" i="9"/>
  <c r="AB44" i="9"/>
  <c r="W40" i="9"/>
  <c r="S48" i="9"/>
  <c r="V43" i="9"/>
  <c r="V46" i="9"/>
  <c r="AD49" i="9"/>
  <c r="AC51" i="9"/>
  <c r="Y46" i="9"/>
  <c r="AC42" i="9"/>
  <c r="AD50" i="9"/>
  <c r="Z45" i="9"/>
  <c r="Y48" i="9"/>
  <c r="T46" i="9"/>
  <c r="Z49" i="9"/>
  <c r="Y47" i="9"/>
  <c r="W44" i="9"/>
  <c r="Z51" i="9"/>
  <c r="U40" i="9"/>
  <c r="AA50" i="9"/>
  <c r="AD43" i="9"/>
  <c r="V48" i="9"/>
  <c r="AC44" i="9"/>
  <c r="AA41" i="9"/>
  <c r="Z47" i="9"/>
  <c r="AC49" i="9"/>
  <c r="X47" i="9"/>
  <c r="Z42" i="9"/>
  <c r="W49" i="9"/>
  <c r="AA45" i="9"/>
  <c r="AC46" i="9"/>
  <c r="T44" i="9"/>
  <c r="AD47" i="9"/>
  <c r="X50" i="9"/>
  <c r="AB46" i="9"/>
  <c r="AB43" i="9"/>
  <c r="AI43" i="9" s="1" a="1"/>
  <c r="X49" i="9"/>
  <c r="U51" i="9"/>
  <c r="AB48" i="9"/>
  <c r="X46" i="9"/>
  <c r="V40" i="9"/>
  <c r="AB50" i="9"/>
  <c r="AD51" i="9"/>
  <c r="Z40" i="9"/>
  <c r="AF40" i="9" s="1" a="1"/>
  <c r="Z48" i="9"/>
  <c r="Y45" i="9"/>
  <c r="V51" i="9"/>
  <c r="AA40" i="9"/>
  <c r="AF99" i="9" a="1"/>
  <c r="AF110" i="9" a="1"/>
  <c r="AI12" i="9" a="1"/>
  <c r="AF15" i="9" a="1"/>
  <c r="AI113" i="9" a="1"/>
  <c r="AI15" i="9" a="1"/>
  <c r="U149" i="9"/>
  <c r="AC147" i="9"/>
  <c r="Y146" i="9"/>
  <c r="U145" i="9"/>
  <c r="AC143" i="9"/>
  <c r="Y142" i="9"/>
  <c r="U141" i="9"/>
  <c r="AC139" i="9"/>
  <c r="Y138" i="9"/>
  <c r="AD149" i="9"/>
  <c r="Z148" i="9"/>
  <c r="V147" i="9"/>
  <c r="AD145" i="9"/>
  <c r="Z144" i="9"/>
  <c r="V143" i="9"/>
  <c r="AD141" i="9"/>
  <c r="Z140" i="9"/>
  <c r="V139" i="9"/>
  <c r="AC149" i="9"/>
  <c r="Y148" i="9"/>
  <c r="U147" i="9"/>
  <c r="AC145" i="9"/>
  <c r="Y144" i="9"/>
  <c r="U143" i="9"/>
  <c r="AC141" i="9"/>
  <c r="Y140" i="9"/>
  <c r="U139" i="9"/>
  <c r="AA149" i="9"/>
  <c r="W148" i="9"/>
  <c r="S147" i="9"/>
  <c r="AA145" i="9"/>
  <c r="W144" i="9"/>
  <c r="S143" i="9"/>
  <c r="AA141" i="9"/>
  <c r="W140" i="9"/>
  <c r="S139" i="9"/>
  <c r="X149" i="9"/>
  <c r="T148" i="9"/>
  <c r="AB146" i="9"/>
  <c r="X145" i="9"/>
  <c r="T144" i="9"/>
  <c r="AB142" i="9"/>
  <c r="X141" i="9"/>
  <c r="T140" i="9"/>
  <c r="AB138" i="9"/>
  <c r="W149" i="9"/>
  <c r="Y147" i="9"/>
  <c r="Y145" i="9"/>
  <c r="Z143" i="9"/>
  <c r="Z141" i="9"/>
  <c r="AA139" i="9"/>
  <c r="AD148" i="9"/>
  <c r="AD146" i="9"/>
  <c r="S145" i="9"/>
  <c r="T143" i="9"/>
  <c r="T141" i="9"/>
  <c r="W139" i="9"/>
  <c r="AB148" i="9"/>
  <c r="AA146" i="9"/>
  <c r="AC144" i="9"/>
  <c r="AC142" i="9"/>
  <c r="AD140" i="9"/>
  <c r="AD138" i="9"/>
  <c r="AA147" i="9"/>
  <c r="V145" i="9"/>
  <c r="AA142" i="9"/>
  <c r="X140" i="9"/>
  <c r="U138" i="9"/>
  <c r="AB149" i="9"/>
  <c r="X147" i="9"/>
  <c r="AD144" i="9"/>
  <c r="X142" i="9"/>
  <c r="U140" i="9"/>
  <c r="S138" i="9"/>
  <c r="Y149" i="9"/>
  <c r="T147" i="9"/>
  <c r="AA144" i="9"/>
  <c r="V142" i="9"/>
  <c r="AD139" i="9"/>
  <c r="T149" i="9"/>
  <c r="Z146" i="9"/>
  <c r="V144" i="9"/>
  <c r="T142" i="9"/>
  <c r="Z139" i="9"/>
  <c r="S148" i="9"/>
  <c r="AB144" i="9"/>
  <c r="Y141" i="9"/>
  <c r="X138" i="9"/>
  <c r="W147" i="9"/>
  <c r="AD143" i="9"/>
  <c r="AC140" i="9"/>
  <c r="X146" i="9"/>
  <c r="AA143" i="9"/>
  <c r="AA140" i="9"/>
  <c r="Z147" i="9"/>
  <c r="X143" i="9"/>
  <c r="X139" i="9"/>
  <c r="Z149" i="9"/>
  <c r="S146" i="9"/>
  <c r="S142" i="9"/>
  <c r="V138" i="9"/>
  <c r="S149" i="9"/>
  <c r="Z145" i="9"/>
  <c r="W141" i="9"/>
  <c r="AC148" i="9"/>
  <c r="W145" i="9"/>
  <c r="V141" i="9"/>
  <c r="AA148" i="9"/>
  <c r="T145" i="9"/>
  <c r="S141" i="9"/>
  <c r="X148" i="9"/>
  <c r="X144" i="9"/>
  <c r="AB140" i="9"/>
  <c r="V148" i="9"/>
  <c r="U144" i="9"/>
  <c r="V140" i="9"/>
  <c r="U148" i="9"/>
  <c r="S144" i="9"/>
  <c r="S140" i="9"/>
  <c r="AD142" i="9"/>
  <c r="U142" i="9"/>
  <c r="V149" i="9"/>
  <c r="AB141" i="9"/>
  <c r="W146" i="9"/>
  <c r="AC138" i="9"/>
  <c r="U146" i="9"/>
  <c r="T146" i="9"/>
  <c r="AB143" i="9"/>
  <c r="Y143" i="9"/>
  <c r="Z142" i="9"/>
  <c r="W143" i="9"/>
  <c r="W142" i="9"/>
  <c r="AB139" i="9"/>
  <c r="Y139" i="9"/>
  <c r="T139" i="9"/>
  <c r="AA138" i="9"/>
  <c r="AD147" i="9"/>
  <c r="Z138" i="9"/>
  <c r="AB147" i="9"/>
  <c r="W138" i="9"/>
  <c r="AC146" i="9"/>
  <c r="T138" i="9"/>
  <c r="V146" i="9"/>
  <c r="AB145" i="9"/>
  <c r="AF12" i="9" a="1"/>
  <c r="AD37" i="9"/>
  <c r="Z36" i="9"/>
  <c r="V35" i="9"/>
  <c r="AD33" i="9"/>
  <c r="Z32" i="9"/>
  <c r="V31" i="9"/>
  <c r="AD29" i="9"/>
  <c r="Z28" i="9"/>
  <c r="V27" i="9"/>
  <c r="AC37" i="9"/>
  <c r="Y36" i="9"/>
  <c r="U35" i="9"/>
  <c r="AC33" i="9"/>
  <c r="Y32" i="9"/>
  <c r="U31" i="9"/>
  <c r="AC29" i="9"/>
  <c r="Y28" i="9"/>
  <c r="U27" i="9"/>
  <c r="AA37" i="9"/>
  <c r="W36" i="9"/>
  <c r="S35" i="9"/>
  <c r="AA33" i="9"/>
  <c r="W32" i="9"/>
  <c r="S31" i="9"/>
  <c r="AA29" i="9"/>
  <c r="W28" i="9"/>
  <c r="S27" i="9"/>
  <c r="U37" i="9"/>
  <c r="Z35" i="9"/>
  <c r="S34" i="9"/>
  <c r="U32" i="9"/>
  <c r="Z30" i="9"/>
  <c r="S29" i="9"/>
  <c r="X27" i="9"/>
  <c r="S37" i="9"/>
  <c r="W35" i="9"/>
  <c r="X33" i="9"/>
  <c r="AB31" i="9"/>
  <c r="T30" i="9"/>
  <c r="U28" i="9"/>
  <c r="Y26" i="9"/>
  <c r="AD36" i="9"/>
  <c r="T35" i="9"/>
  <c r="W33" i="9"/>
  <c r="AA31" i="9"/>
  <c r="S30" i="9"/>
  <c r="T28" i="9"/>
  <c r="X26" i="9"/>
  <c r="AC36" i="9"/>
  <c r="AD34" i="9"/>
  <c r="V33" i="9"/>
  <c r="AB29" i="9"/>
  <c r="S28" i="9"/>
  <c r="W26" i="9"/>
  <c r="Z31" i="9"/>
  <c r="AB36" i="9"/>
  <c r="AC34" i="9"/>
  <c r="U33" i="9"/>
  <c r="Y31" i="9"/>
  <c r="Z29" i="9"/>
  <c r="AD27" i="9"/>
  <c r="V26" i="9"/>
  <c r="AA36" i="9"/>
  <c r="AB34" i="9"/>
  <c r="T33" i="9"/>
  <c r="X31" i="9"/>
  <c r="Y29" i="9"/>
  <c r="AC27" i="9"/>
  <c r="U26" i="9"/>
  <c r="U36" i="9"/>
  <c r="Y34" i="9"/>
  <c r="AC32" i="9"/>
  <c r="AD30" i="9"/>
  <c r="V29" i="9"/>
  <c r="Z27" i="9"/>
  <c r="T36" i="9"/>
  <c r="X34" i="9"/>
  <c r="AB32" i="9"/>
  <c r="AC30" i="9"/>
  <c r="U29" i="9"/>
  <c r="Y27" i="9"/>
  <c r="Z37" i="9"/>
  <c r="AD35" i="9"/>
  <c r="V34" i="9"/>
  <c r="X32" i="9"/>
  <c r="AA30" i="9"/>
  <c r="AD28" i="9"/>
  <c r="T27" i="9"/>
  <c r="AB37" i="9"/>
  <c r="S36" i="9"/>
  <c r="W34" i="9"/>
  <c r="AA32" i="9"/>
  <c r="AB30" i="9"/>
  <c r="T29" i="9"/>
  <c r="W27" i="9"/>
  <c r="AA34" i="9"/>
  <c r="Y30" i="9"/>
  <c r="AB26" i="9"/>
  <c r="W30" i="9"/>
  <c r="Z34" i="9"/>
  <c r="X30" i="9"/>
  <c r="AA26" i="9"/>
  <c r="U34" i="9"/>
  <c r="Z26" i="9"/>
  <c r="T37" i="9"/>
  <c r="AD32" i="9"/>
  <c r="AB28" i="9"/>
  <c r="X36" i="9"/>
  <c r="V32" i="9"/>
  <c r="AA28" i="9"/>
  <c r="V36" i="9"/>
  <c r="T32" i="9"/>
  <c r="X28" i="9"/>
  <c r="AD31" i="9"/>
  <c r="T31" i="9"/>
  <c r="V37" i="9"/>
  <c r="V30" i="9"/>
  <c r="U30" i="9"/>
  <c r="AB35" i="9"/>
  <c r="S33" i="9"/>
  <c r="S32" i="9"/>
  <c r="Y37" i="9"/>
  <c r="AC31" i="9"/>
  <c r="X37" i="9"/>
  <c r="W31" i="9"/>
  <c r="W37" i="9"/>
  <c r="AC35" i="9"/>
  <c r="X29" i="9"/>
  <c r="AA35" i="9"/>
  <c r="W29" i="9"/>
  <c r="S26" i="9"/>
  <c r="Y35" i="9"/>
  <c r="AC28" i="9"/>
  <c r="X35" i="9"/>
  <c r="V28" i="9"/>
  <c r="T34" i="9"/>
  <c r="AB27" i="9"/>
  <c r="AB33" i="9"/>
  <c r="AA27" i="9"/>
  <c r="Z33" i="9"/>
  <c r="AD26" i="9"/>
  <c r="Y33" i="9"/>
  <c r="AC26" i="9"/>
  <c r="T26" i="9"/>
  <c r="V93" i="9"/>
  <c r="AD91" i="9"/>
  <c r="Z90" i="9"/>
  <c r="V89" i="9"/>
  <c r="AD87" i="9"/>
  <c r="Z86" i="9"/>
  <c r="V85" i="9"/>
  <c r="AD83" i="9"/>
  <c r="Z82" i="9"/>
  <c r="T93" i="9"/>
  <c r="AA91" i="9"/>
  <c r="V90" i="9"/>
  <c r="AC88" i="9"/>
  <c r="X87" i="9"/>
  <c r="S86" i="9"/>
  <c r="Z84" i="9"/>
  <c r="U83" i="9"/>
  <c r="AB92" i="9"/>
  <c r="W91" i="9"/>
  <c r="AD89" i="9"/>
  <c r="Y88" i="9"/>
  <c r="T87" i="9"/>
  <c r="AA85" i="9"/>
  <c r="V84" i="9"/>
  <c r="AC82" i="9"/>
  <c r="Z92" i="9"/>
  <c r="U91" i="9"/>
  <c r="AB89" i="9"/>
  <c r="W88" i="9"/>
  <c r="AD86" i="9"/>
  <c r="Y85" i="9"/>
  <c r="T84" i="9"/>
  <c r="AA82" i="9"/>
  <c r="Y92" i="9"/>
  <c r="AC90" i="9"/>
  <c r="T89" i="9"/>
  <c r="W87" i="9"/>
  <c r="Z85" i="9"/>
  <c r="AB83" i="9"/>
  <c r="T82" i="9"/>
  <c r="W92" i="9"/>
  <c r="AA90" i="9"/>
  <c r="AD88" i="9"/>
  <c r="U87" i="9"/>
  <c r="W85" i="9"/>
  <c r="Z83" i="9"/>
  <c r="AD93" i="9"/>
  <c r="V92" i="9"/>
  <c r="Y90" i="9"/>
  <c r="AB88" i="9"/>
  <c r="S87" i="9"/>
  <c r="U85" i="9"/>
  <c r="Y83" i="9"/>
  <c r="AC93" i="9"/>
  <c r="U92" i="9"/>
  <c r="X90" i="9"/>
  <c r="AA88" i="9"/>
  <c r="AC86" i="9"/>
  <c r="T85" i="9"/>
  <c r="X83" i="9"/>
  <c r="AA93" i="9"/>
  <c r="S92" i="9"/>
  <c r="U90" i="9"/>
  <c r="X88" i="9"/>
  <c r="AA86" i="9"/>
  <c r="AD84" i="9"/>
  <c r="V83" i="9"/>
  <c r="AC91" i="9"/>
  <c r="Y89" i="9"/>
  <c r="AB86" i="9"/>
  <c r="X84" i="9"/>
  <c r="S82" i="9"/>
  <c r="Y91" i="9"/>
  <c r="U89" i="9"/>
  <c r="W86" i="9"/>
  <c r="S84" i="9"/>
  <c r="AB93" i="9"/>
  <c r="X91" i="9"/>
  <c r="S89" i="9"/>
  <c r="V86" i="9"/>
  <c r="AC83" i="9"/>
  <c r="W93" i="9"/>
  <c r="AD90" i="9"/>
  <c r="T88" i="9"/>
  <c r="AC85" i="9"/>
  <c r="S83" i="9"/>
  <c r="X93" i="9"/>
  <c r="S90" i="9"/>
  <c r="Y86" i="9"/>
  <c r="T83" i="9"/>
  <c r="S93" i="9"/>
  <c r="AA89" i="9"/>
  <c r="U86" i="9"/>
  <c r="AD92" i="9"/>
  <c r="Z89" i="9"/>
  <c r="T86" i="9"/>
  <c r="Y82" i="9"/>
  <c r="AA92" i="9"/>
  <c r="W89" i="9"/>
  <c r="AB85" i="9"/>
  <c r="W82" i="9"/>
  <c r="AC92" i="9"/>
  <c r="X89" i="9"/>
  <c r="AD85" i="9"/>
  <c r="X82" i="9"/>
  <c r="X92" i="9"/>
  <c r="Z88" i="9"/>
  <c r="X85" i="9"/>
  <c r="V82" i="9"/>
  <c r="T92" i="9"/>
  <c r="V88" i="9"/>
  <c r="S85" i="9"/>
  <c r="U82" i="9"/>
  <c r="V91" i="9"/>
  <c r="AC87" i="9"/>
  <c r="AA84" i="9"/>
  <c r="T91" i="9"/>
  <c r="AB87" i="9"/>
  <c r="Y84" i="9"/>
  <c r="S91" i="9"/>
  <c r="AA87" i="9"/>
  <c r="W84" i="9"/>
  <c r="AB90" i="9"/>
  <c r="Z87" i="9"/>
  <c r="U84" i="9"/>
  <c r="W90" i="9"/>
  <c r="T90" i="9"/>
  <c r="AC89" i="9"/>
  <c r="AC84" i="9"/>
  <c r="AB84" i="9"/>
  <c r="AA83" i="9"/>
  <c r="U93" i="9"/>
  <c r="Z91" i="9"/>
  <c r="S88" i="9"/>
  <c r="Y87" i="9"/>
  <c r="V87" i="9"/>
  <c r="Z93" i="9"/>
  <c r="Y93" i="9"/>
  <c r="AB91" i="9"/>
  <c r="U88" i="9"/>
  <c r="X86" i="9"/>
  <c r="W83" i="9"/>
  <c r="AD82" i="9"/>
  <c r="AB82" i="9"/>
  <c r="AI110" i="9" a="1"/>
  <c r="S191" i="9"/>
  <c r="AA189" i="9"/>
  <c r="W188" i="9"/>
  <c r="S187" i="9"/>
  <c r="AA185" i="9"/>
  <c r="W184" i="9"/>
  <c r="S183" i="9"/>
  <c r="AA181" i="9"/>
  <c r="W180" i="9"/>
  <c r="AB191" i="9"/>
  <c r="X190" i="9"/>
  <c r="T189" i="9"/>
  <c r="AB187" i="9"/>
  <c r="X186" i="9"/>
  <c r="T185" i="9"/>
  <c r="AB183" i="9"/>
  <c r="X182" i="9"/>
  <c r="T181" i="9"/>
  <c r="AA191" i="9"/>
  <c r="W190" i="9"/>
  <c r="S189" i="9"/>
  <c r="AA187" i="9"/>
  <c r="W186" i="9"/>
  <c r="S185" i="9"/>
  <c r="AA183" i="9"/>
  <c r="W182" i="9"/>
  <c r="S181" i="9"/>
  <c r="Y191" i="9"/>
  <c r="U190" i="9"/>
  <c r="AC188" i="9"/>
  <c r="Y187" i="9"/>
  <c r="U186" i="9"/>
  <c r="AC184" i="9"/>
  <c r="Y183" i="9"/>
  <c r="U182" i="9"/>
  <c r="AC180" i="9"/>
  <c r="X191" i="9"/>
  <c r="T190" i="9"/>
  <c r="AB188" i="9"/>
  <c r="X187" i="9"/>
  <c r="T186" i="9"/>
  <c r="AB184" i="9"/>
  <c r="X183" i="9"/>
  <c r="T182" i="9"/>
  <c r="AB180" i="9"/>
  <c r="V191" i="9"/>
  <c r="AD189" i="9"/>
  <c r="Z188" i="9"/>
  <c r="V187" i="9"/>
  <c r="AD185" i="9"/>
  <c r="Z184" i="9"/>
  <c r="V183" i="9"/>
  <c r="AD181" i="9"/>
  <c r="Z180" i="9"/>
  <c r="V190" i="9"/>
  <c r="T188" i="9"/>
  <c r="AC185" i="9"/>
  <c r="AD183" i="9"/>
  <c r="Z181" i="9"/>
  <c r="AD191" i="9"/>
  <c r="Z189" i="9"/>
  <c r="Z187" i="9"/>
  <c r="X185" i="9"/>
  <c r="U183" i="9"/>
  <c r="V181" i="9"/>
  <c r="Z191" i="9"/>
  <c r="X189" i="9"/>
  <c r="U187" i="9"/>
  <c r="V185" i="9"/>
  <c r="AD182" i="9"/>
  <c r="AD180" i="9"/>
  <c r="S190" i="9"/>
  <c r="W187" i="9"/>
  <c r="AA184" i="9"/>
  <c r="V182" i="9"/>
  <c r="AB189" i="9"/>
  <c r="AD186" i="9"/>
  <c r="X184" i="9"/>
  <c r="AC181" i="9"/>
  <c r="W189" i="9"/>
  <c r="AB186" i="9"/>
  <c r="U184" i="9"/>
  <c r="Y181" i="9"/>
  <c r="AC191" i="9"/>
  <c r="U189" i="9"/>
  <c r="Z186" i="9"/>
  <c r="S184" i="9"/>
  <c r="W181" i="9"/>
  <c r="AA190" i="9"/>
  <c r="AC186" i="9"/>
  <c r="W183" i="9"/>
  <c r="T180" i="9"/>
  <c r="AC189" i="9"/>
  <c r="V186" i="9"/>
  <c r="AB182" i="9"/>
  <c r="Y189" i="9"/>
  <c r="S186" i="9"/>
  <c r="AA182" i="9"/>
  <c r="AD188" i="9"/>
  <c r="Z185" i="9"/>
  <c r="Y182" i="9"/>
  <c r="Y190" i="9"/>
  <c r="U185" i="9"/>
  <c r="X180" i="9"/>
  <c r="V189" i="9"/>
  <c r="AD184" i="9"/>
  <c r="V180" i="9"/>
  <c r="S188" i="9"/>
  <c r="T183" i="9"/>
  <c r="AD187" i="9"/>
  <c r="AC182" i="9"/>
  <c r="W191" i="9"/>
  <c r="AC187" i="9"/>
  <c r="Z182" i="9"/>
  <c r="U191" i="9"/>
  <c r="T187" i="9"/>
  <c r="S182" i="9"/>
  <c r="T191" i="9"/>
  <c r="AA186" i="9"/>
  <c r="AB181" i="9"/>
  <c r="AD190" i="9"/>
  <c r="Y186" i="9"/>
  <c r="X181" i="9"/>
  <c r="AC190" i="9"/>
  <c r="AB185" i="9"/>
  <c r="U181" i="9"/>
  <c r="AB190" i="9"/>
  <c r="Y185" i="9"/>
  <c r="AA180" i="9"/>
  <c r="Y180" i="9"/>
  <c r="Z190" i="9"/>
  <c r="V188" i="9"/>
  <c r="AA188" i="9"/>
  <c r="Y188" i="9"/>
  <c r="X188" i="9"/>
  <c r="U188" i="9"/>
  <c r="W185" i="9"/>
  <c r="Y184" i="9"/>
  <c r="V184" i="9"/>
  <c r="T184" i="9"/>
  <c r="AC183" i="9"/>
  <c r="Z183" i="9"/>
  <c r="U180" i="9"/>
  <c r="S180" i="9"/>
  <c r="AF113" i="9" a="1"/>
  <c r="AF169" i="9" a="1"/>
  <c r="AF96" i="9" a="1"/>
  <c r="AF127" i="9" a="1"/>
  <c r="AF57" i="9" a="1"/>
  <c r="AA162" i="9"/>
  <c r="W161" i="9"/>
  <c r="S160" i="9"/>
  <c r="AA158" i="9"/>
  <c r="W157" i="9"/>
  <c r="S156" i="9"/>
  <c r="AA154" i="9"/>
  <c r="W153" i="9"/>
  <c r="S152" i="9"/>
  <c r="X163" i="9"/>
  <c r="T162" i="9"/>
  <c r="AB160" i="9"/>
  <c r="X159" i="9"/>
  <c r="T158" i="9"/>
  <c r="AB156" i="9"/>
  <c r="X155" i="9"/>
  <c r="T154" i="9"/>
  <c r="AB152" i="9"/>
  <c r="W163" i="9"/>
  <c r="S162" i="9"/>
  <c r="AA160" i="9"/>
  <c r="W159" i="9"/>
  <c r="S158" i="9"/>
  <c r="AA156" i="9"/>
  <c r="W155" i="9"/>
  <c r="S154" i="9"/>
  <c r="AA152" i="9"/>
  <c r="U163" i="9"/>
  <c r="AC161" i="9"/>
  <c r="Y160" i="9"/>
  <c r="U159" i="9"/>
  <c r="AC157" i="9"/>
  <c r="Y156" i="9"/>
  <c r="U155" i="9"/>
  <c r="AC153" i="9"/>
  <c r="Y152" i="9"/>
  <c r="T163" i="9"/>
  <c r="AB161" i="9"/>
  <c r="X160" i="9"/>
  <c r="T159" i="9"/>
  <c r="AB157" i="9"/>
  <c r="AD162" i="9"/>
  <c r="Z161" i="9"/>
  <c r="V160" i="9"/>
  <c r="AD158" i="9"/>
  <c r="Z157" i="9"/>
  <c r="V156" i="9"/>
  <c r="AD154" i="9"/>
  <c r="Z153" i="9"/>
  <c r="V152" i="9"/>
  <c r="Z163" i="9"/>
  <c r="V161" i="9"/>
  <c r="V159" i="9"/>
  <c r="T157" i="9"/>
  <c r="T155" i="9"/>
  <c r="U153" i="9"/>
  <c r="AC162" i="9"/>
  <c r="AD160" i="9"/>
  <c r="Z158" i="9"/>
  <c r="Z156" i="9"/>
  <c r="Z154" i="9"/>
  <c r="AC152" i="9"/>
  <c r="Z162" i="9"/>
  <c r="Z160" i="9"/>
  <c r="X158" i="9"/>
  <c r="W156" i="9"/>
  <c r="X154" i="9"/>
  <c r="X152" i="9"/>
  <c r="AA161" i="9"/>
  <c r="S159" i="9"/>
  <c r="X156" i="9"/>
  <c r="U154" i="9"/>
  <c r="AD163" i="9"/>
  <c r="X161" i="9"/>
  <c r="AB158" i="9"/>
  <c r="T156" i="9"/>
  <c r="AB153" i="9"/>
  <c r="AB163" i="9"/>
  <c r="T161" i="9"/>
  <c r="W158" i="9"/>
  <c r="AC155" i="9"/>
  <c r="Y153" i="9"/>
  <c r="Y163" i="9"/>
  <c r="AC160" i="9"/>
  <c r="U158" i="9"/>
  <c r="AA155" i="9"/>
  <c r="V153" i="9"/>
  <c r="V162" i="9"/>
  <c r="Y158" i="9"/>
  <c r="V155" i="9"/>
  <c r="T152" i="9"/>
  <c r="U161" i="9"/>
  <c r="Y157" i="9"/>
  <c r="Y154" i="9"/>
  <c r="W160" i="9"/>
  <c r="V157" i="9"/>
  <c r="V154" i="9"/>
  <c r="U162" i="9"/>
  <c r="X157" i="9"/>
  <c r="X153" i="9"/>
  <c r="AD159" i="9"/>
  <c r="AD155" i="9"/>
  <c r="U152" i="9"/>
  <c r="AC159" i="9"/>
  <c r="AB155" i="9"/>
  <c r="AC163" i="9"/>
  <c r="AB159" i="9"/>
  <c r="Z155" i="9"/>
  <c r="AA163" i="9"/>
  <c r="AA159" i="9"/>
  <c r="Y155" i="9"/>
  <c r="V163" i="9"/>
  <c r="Z159" i="9"/>
  <c r="S155" i="9"/>
  <c r="S163" i="9"/>
  <c r="Y159" i="9"/>
  <c r="AC154" i="9"/>
  <c r="AB162" i="9"/>
  <c r="AC158" i="9"/>
  <c r="AB154" i="9"/>
  <c r="Y162" i="9"/>
  <c r="V158" i="9"/>
  <c r="W154" i="9"/>
  <c r="AD153" i="9"/>
  <c r="W162" i="9"/>
  <c r="S153" i="9"/>
  <c r="AD161" i="9"/>
  <c r="AD152" i="9"/>
  <c r="T160" i="9"/>
  <c r="AA153" i="9"/>
  <c r="T153" i="9"/>
  <c r="W152" i="9"/>
  <c r="Y161" i="9"/>
  <c r="X162" i="9"/>
  <c r="S161" i="9"/>
  <c r="U160" i="9"/>
  <c r="AD157" i="9"/>
  <c r="AA157" i="9"/>
  <c r="U157" i="9"/>
  <c r="S157" i="9"/>
  <c r="AD156" i="9"/>
  <c r="AC156" i="9"/>
  <c r="U156" i="9"/>
  <c r="Z152" i="9"/>
  <c r="AY7" i="9" a="1"/>
  <c r="AR7" i="9" a="1"/>
  <c r="AF124" i="9" a="1"/>
  <c r="AI40" i="9" a="1"/>
  <c r="AC78" i="9"/>
  <c r="Y77" i="9"/>
  <c r="U76" i="9"/>
  <c r="AC74" i="9"/>
  <c r="Y73" i="9"/>
  <c r="U72" i="9"/>
  <c r="AC70" i="9"/>
  <c r="Y69" i="9"/>
  <c r="U68" i="9"/>
  <c r="AC79" i="9"/>
  <c r="Y78" i="9"/>
  <c r="U77" i="9"/>
  <c r="AC75" i="9"/>
  <c r="Y74" i="9"/>
  <c r="U73" i="9"/>
  <c r="AC71" i="9"/>
  <c r="Y70" i="9"/>
  <c r="U69" i="9"/>
  <c r="AA79" i="9"/>
  <c r="W78" i="9"/>
  <c r="S77" i="9"/>
  <c r="AA75" i="9"/>
  <c r="W74" i="9"/>
  <c r="S73" i="9"/>
  <c r="AA71" i="9"/>
  <c r="W70" i="9"/>
  <c r="S69" i="9"/>
  <c r="X78" i="9"/>
  <c r="AB76" i="9"/>
  <c r="U75" i="9"/>
  <c r="Z73" i="9"/>
  <c r="AD71" i="9"/>
  <c r="U70" i="9"/>
  <c r="Z68" i="9"/>
  <c r="AB79" i="9"/>
  <c r="T78" i="9"/>
  <c r="Y76" i="9"/>
  <c r="AD74" i="9"/>
  <c r="V73" i="9"/>
  <c r="Y71" i="9"/>
  <c r="AD69" i="9"/>
  <c r="W68" i="9"/>
  <c r="Z79" i="9"/>
  <c r="S78" i="9"/>
  <c r="X76" i="9"/>
  <c r="AB74" i="9"/>
  <c r="T73" i="9"/>
  <c r="X71" i="9"/>
  <c r="AC69" i="9"/>
  <c r="V68" i="9"/>
  <c r="X79" i="9"/>
  <c r="AC77" i="9"/>
  <c r="V76" i="9"/>
  <c r="Z74" i="9"/>
  <c r="AC72" i="9"/>
  <c r="V71" i="9"/>
  <c r="AA69" i="9"/>
  <c r="S68" i="9"/>
  <c r="U79" i="9"/>
  <c r="T77" i="9"/>
  <c r="S75" i="9"/>
  <c r="Z72" i="9"/>
  <c r="Z70" i="9"/>
  <c r="X68" i="9"/>
  <c r="AB78" i="9"/>
  <c r="Z76" i="9"/>
  <c r="U74" i="9"/>
  <c r="V72" i="9"/>
  <c r="S70" i="9"/>
  <c r="U78" i="9"/>
  <c r="AA77" i="9"/>
  <c r="W75" i="9"/>
  <c r="AA72" i="9"/>
  <c r="V70" i="9"/>
  <c r="X77" i="9"/>
  <c r="T75" i="9"/>
  <c r="AB69" i="9"/>
  <c r="Z77" i="9"/>
  <c r="V75" i="9"/>
  <c r="Y72" i="9"/>
  <c r="T70" i="9"/>
  <c r="X72" i="9"/>
  <c r="W77" i="9"/>
  <c r="AA74" i="9"/>
  <c r="W72" i="9"/>
  <c r="Z69" i="9"/>
  <c r="AD79" i="9"/>
  <c r="V77" i="9"/>
  <c r="X74" i="9"/>
  <c r="T72" i="9"/>
  <c r="X69" i="9"/>
  <c r="V79" i="9"/>
  <c r="AA76" i="9"/>
  <c r="S74" i="9"/>
  <c r="Z71" i="9"/>
  <c r="T69" i="9"/>
  <c r="T79" i="9"/>
  <c r="W76" i="9"/>
  <c r="AD73" i="9"/>
  <c r="W71" i="9"/>
  <c r="AD68" i="9"/>
  <c r="S79" i="9"/>
  <c r="T76" i="9"/>
  <c r="AC73" i="9"/>
  <c r="U71" i="9"/>
  <c r="AC68" i="9"/>
  <c r="AD78" i="9"/>
  <c r="S76" i="9"/>
  <c r="AB73" i="9"/>
  <c r="T71" i="9"/>
  <c r="AB68" i="9"/>
  <c r="Y75" i="9"/>
  <c r="W69" i="9"/>
  <c r="V74" i="9"/>
  <c r="X75" i="9"/>
  <c r="V69" i="9"/>
  <c r="AA68" i="9"/>
  <c r="V78" i="9"/>
  <c r="AB72" i="9"/>
  <c r="AD77" i="9"/>
  <c r="S72" i="9"/>
  <c r="AB77" i="9"/>
  <c r="AB71" i="9"/>
  <c r="Z75" i="9"/>
  <c r="AA73" i="9"/>
  <c r="W73" i="9"/>
  <c r="AD72" i="9"/>
  <c r="S71" i="9"/>
  <c r="T74" i="9"/>
  <c r="X73" i="9"/>
  <c r="AD70" i="9"/>
  <c r="AD75" i="9"/>
  <c r="Y79" i="9"/>
  <c r="AB70" i="9"/>
  <c r="W79" i="9"/>
  <c r="AA70" i="9"/>
  <c r="AA78" i="9"/>
  <c r="X70" i="9"/>
  <c r="Z78" i="9"/>
  <c r="Y68" i="9"/>
  <c r="AD76" i="9"/>
  <c r="T68" i="9"/>
  <c r="AC76" i="9"/>
  <c r="AB75" i="9"/>
  <c r="AI127" i="9" a="1"/>
  <c r="AI124" i="9" a="1"/>
  <c r="AI101" i="9" l="1"/>
  <c r="AI99" i="9"/>
  <c r="AK99" i="9"/>
  <c r="AK100" i="9"/>
  <c r="AJ100" i="9"/>
  <c r="AI100" i="9"/>
  <c r="AJ101" i="9"/>
  <c r="AJ99" i="9"/>
  <c r="AK101" i="9"/>
  <c r="AI138" i="9" a="1"/>
  <c r="AK138" i="9" s="1"/>
  <c r="AI71" i="9" a="1"/>
  <c r="AJ71" i="9" s="1"/>
  <c r="AI152" i="9" a="1"/>
  <c r="AI26" i="9" a="1"/>
  <c r="AK27" i="9" s="1"/>
  <c r="AF82" i="9" a="1"/>
  <c r="AI57" i="9" a="1"/>
  <c r="AK57" i="9" s="1"/>
  <c r="AI57" i="9"/>
  <c r="AG56" i="9"/>
  <c r="AF55" i="9"/>
  <c r="AG54" i="9"/>
  <c r="AF56" i="9"/>
  <c r="AH55" i="9"/>
  <c r="AH54" i="9"/>
  <c r="AG55" i="9"/>
  <c r="AH56" i="9"/>
  <c r="AF54" i="9"/>
  <c r="AI155" i="9" a="1"/>
  <c r="AF26" i="9" a="1"/>
  <c r="AJ139" i="9"/>
  <c r="AJ138" i="9"/>
  <c r="AK140" i="9"/>
  <c r="AJ140" i="9"/>
  <c r="AI138" i="9"/>
  <c r="AI128" i="9"/>
  <c r="AI129" i="9"/>
  <c r="AK128" i="9"/>
  <c r="AK127" i="9"/>
  <c r="AI127" i="9"/>
  <c r="AK129" i="9"/>
  <c r="AJ129" i="9"/>
  <c r="AJ128" i="9"/>
  <c r="AJ127" i="9"/>
  <c r="AI141" i="9" a="1"/>
  <c r="AJ124" i="9"/>
  <c r="AJ126" i="9"/>
  <c r="AJ125" i="9"/>
  <c r="AI124" i="9"/>
  <c r="AK126" i="9"/>
  <c r="AK125" i="9"/>
  <c r="AK124" i="9"/>
  <c r="AI126" i="9"/>
  <c r="AI125" i="9"/>
  <c r="AJ40" i="9"/>
  <c r="AJ41" i="9"/>
  <c r="AK40" i="9"/>
  <c r="AI41" i="9"/>
  <c r="AI40" i="9"/>
  <c r="AK42" i="9"/>
  <c r="AK41" i="9"/>
  <c r="AJ42" i="9"/>
  <c r="AI42" i="9"/>
  <c r="AG115" i="9"/>
  <c r="AH114" i="9"/>
  <c r="AF115" i="9"/>
  <c r="AF114" i="9"/>
  <c r="AG113" i="9"/>
  <c r="AF113" i="9"/>
  <c r="AH115" i="9"/>
  <c r="AH113" i="9"/>
  <c r="AG114" i="9"/>
  <c r="AI68" i="9" a="1"/>
  <c r="AG45" i="9"/>
  <c r="AG44" i="9"/>
  <c r="AH43" i="9"/>
  <c r="AF44" i="9"/>
  <c r="AG43" i="9"/>
  <c r="AF43" i="9"/>
  <c r="AH45" i="9"/>
  <c r="AF45" i="9"/>
  <c r="AH44" i="9"/>
  <c r="AF138" i="9" a="1"/>
  <c r="AF125" i="9"/>
  <c r="AG124" i="9"/>
  <c r="AF126" i="9"/>
  <c r="AG125" i="9"/>
  <c r="AF124" i="9"/>
  <c r="AH124" i="9"/>
  <c r="AH126" i="9"/>
  <c r="AH125" i="9"/>
  <c r="AG126" i="9"/>
  <c r="AT9" i="9"/>
  <c r="AR9" i="9"/>
  <c r="AT7" i="9"/>
  <c r="AS7" i="9"/>
  <c r="AR7" i="9"/>
  <c r="AS9" i="9"/>
  <c r="AT8" i="9"/>
  <c r="AS8" i="9"/>
  <c r="AR8" i="9"/>
  <c r="AH98" i="9"/>
  <c r="AG97" i="9"/>
  <c r="AH96" i="9"/>
  <c r="AF98" i="9"/>
  <c r="AH97" i="9"/>
  <c r="AF97" i="9"/>
  <c r="AF96" i="9"/>
  <c r="AG98" i="9"/>
  <c r="AG96" i="9"/>
  <c r="AI85" i="9" a="1"/>
  <c r="AI29" i="9" a="1"/>
  <c r="AF141" i="9" a="1"/>
  <c r="AF152" i="9" a="1"/>
  <c r="AF68" i="9" a="1"/>
  <c r="BA9" i="9"/>
  <c r="AZ9" i="9"/>
  <c r="AZ8" i="9"/>
  <c r="AY8" i="9"/>
  <c r="AZ7" i="9"/>
  <c r="BA7" i="9"/>
  <c r="BA8" i="9"/>
  <c r="AY9" i="9"/>
  <c r="AY7" i="9"/>
  <c r="AG170" i="9"/>
  <c r="AF170" i="9"/>
  <c r="AG169" i="9"/>
  <c r="AF169" i="9"/>
  <c r="AH171" i="9"/>
  <c r="AH169" i="9"/>
  <c r="AG171" i="9"/>
  <c r="AF171" i="9"/>
  <c r="AH170" i="9"/>
  <c r="AF180" i="9" a="1"/>
  <c r="AF183" i="9" a="1"/>
  <c r="AF29" i="9" a="1"/>
  <c r="AI27" i="9"/>
  <c r="AJ26" i="9"/>
  <c r="AJ28" i="9"/>
  <c r="AK28" i="9"/>
  <c r="AI28" i="9"/>
  <c r="AF84" i="9"/>
  <c r="AH83" i="9"/>
  <c r="AG82" i="9"/>
  <c r="AF83" i="9"/>
  <c r="AF82" i="9"/>
  <c r="AH84" i="9"/>
  <c r="AH82" i="9"/>
  <c r="AG84" i="9"/>
  <c r="AG83" i="9"/>
  <c r="AH42" i="9"/>
  <c r="AG42" i="9"/>
  <c r="AH41" i="9"/>
  <c r="AF41" i="9"/>
  <c r="AH40" i="9"/>
  <c r="AF40" i="9"/>
  <c r="AG40" i="9"/>
  <c r="AG41" i="9"/>
  <c r="AF42" i="9"/>
  <c r="AJ169" i="9"/>
  <c r="AJ171" i="9"/>
  <c r="AI171" i="9"/>
  <c r="AJ170" i="9"/>
  <c r="AK171" i="9"/>
  <c r="AI170" i="9"/>
  <c r="AK169" i="9"/>
  <c r="AK170" i="9"/>
  <c r="AI169" i="9"/>
  <c r="AI183" i="9" a="1"/>
  <c r="AK112" i="9"/>
  <c r="AK111" i="9"/>
  <c r="AI111" i="9"/>
  <c r="AI110" i="9"/>
  <c r="AJ112" i="9"/>
  <c r="AI112" i="9"/>
  <c r="AJ111" i="9"/>
  <c r="AK110" i="9"/>
  <c r="AJ110" i="9"/>
  <c r="AH166" i="9"/>
  <c r="AG166" i="9"/>
  <c r="AF168" i="9"/>
  <c r="AG167" i="9"/>
  <c r="AG168" i="9"/>
  <c r="AF166" i="9"/>
  <c r="AH168" i="9"/>
  <c r="AH167" i="9"/>
  <c r="AF167" i="9"/>
  <c r="AI82" i="9" a="1"/>
  <c r="AJ96" i="9"/>
  <c r="AK96" i="9"/>
  <c r="AJ98" i="9"/>
  <c r="AI96" i="9"/>
  <c r="AI97" i="9"/>
  <c r="AK97" i="9"/>
  <c r="AJ97" i="9"/>
  <c r="AK98" i="9"/>
  <c r="AI98" i="9"/>
  <c r="AJ113" i="9"/>
  <c r="AJ114" i="9"/>
  <c r="AK113" i="9"/>
  <c r="AI114" i="9"/>
  <c r="AK115" i="9"/>
  <c r="AJ115" i="9"/>
  <c r="AI115" i="9"/>
  <c r="AK114" i="9"/>
  <c r="AI113" i="9"/>
  <c r="T4" i="9" a="1"/>
  <c r="AK168" i="9"/>
  <c r="AJ168" i="9"/>
  <c r="AK167" i="9"/>
  <c r="AJ167" i="9"/>
  <c r="AK166" i="9"/>
  <c r="AJ166" i="9"/>
  <c r="AI167" i="9"/>
  <c r="AI168" i="9"/>
  <c r="AI166" i="9"/>
  <c r="AF155" i="9" a="1"/>
  <c r="AF85" i="9" a="1"/>
  <c r="AH128" i="9"/>
  <c r="AF128" i="9"/>
  <c r="AF127" i="9"/>
  <c r="AH129" i="9"/>
  <c r="AF129" i="9"/>
  <c r="AH127" i="9"/>
  <c r="AG129" i="9"/>
  <c r="AG128" i="9"/>
  <c r="AG127" i="9"/>
  <c r="AI180" i="9" a="1"/>
  <c r="AG13" i="9"/>
  <c r="AF13" i="9"/>
  <c r="AG12" i="9"/>
  <c r="AF14" i="9"/>
  <c r="AH13" i="9"/>
  <c r="AF12" i="9"/>
  <c r="AH14" i="9"/>
  <c r="AG14" i="9"/>
  <c r="AH12" i="9"/>
  <c r="AF17" i="9"/>
  <c r="AH16" i="9"/>
  <c r="AF16" i="9"/>
  <c r="AH17" i="9"/>
  <c r="AH15" i="9"/>
  <c r="AG15" i="9"/>
  <c r="AF15" i="9"/>
  <c r="AG17" i="9"/>
  <c r="AG16" i="9"/>
  <c r="AK153" i="9"/>
  <c r="AK154" i="9"/>
  <c r="AJ154" i="9"/>
  <c r="AK152" i="9"/>
  <c r="AI152" i="9"/>
  <c r="AI154" i="9"/>
  <c r="AI153" i="9"/>
  <c r="AJ153" i="9"/>
  <c r="AJ152" i="9"/>
  <c r="AF71" i="9" a="1"/>
  <c r="AJ56" i="9"/>
  <c r="AI54" i="9"/>
  <c r="AJ55" i="9"/>
  <c r="AI55" i="9"/>
  <c r="AK54" i="9"/>
  <c r="AJ54" i="9"/>
  <c r="AI56" i="9"/>
  <c r="AK55" i="9"/>
  <c r="AK56" i="9"/>
  <c r="AJ14" i="9"/>
  <c r="AK13" i="9"/>
  <c r="AJ13" i="9"/>
  <c r="AI13" i="9"/>
  <c r="AK12" i="9"/>
  <c r="AK14" i="9"/>
  <c r="AI14" i="9"/>
  <c r="AJ12" i="9"/>
  <c r="AI12" i="9"/>
  <c r="AI16" i="9"/>
  <c r="AJ15" i="9"/>
  <c r="AK15" i="9"/>
  <c r="AI15" i="9"/>
  <c r="AK17" i="9"/>
  <c r="AJ17" i="9"/>
  <c r="AI17" i="9"/>
  <c r="AK16" i="9"/>
  <c r="AJ16" i="9"/>
  <c r="AH111" i="9"/>
  <c r="AF111" i="9"/>
  <c r="AG112" i="9"/>
  <c r="AG111" i="9"/>
  <c r="AG110" i="9"/>
  <c r="AF110" i="9"/>
  <c r="AF112" i="9"/>
  <c r="AH110" i="9"/>
  <c r="AH112" i="9"/>
  <c r="AH58" i="9"/>
  <c r="AF58" i="9"/>
  <c r="AG57" i="9"/>
  <c r="AF57" i="9"/>
  <c r="AH59" i="9"/>
  <c r="AG59" i="9"/>
  <c r="AF59" i="9"/>
  <c r="AG58" i="9"/>
  <c r="AH57" i="9"/>
  <c r="AI44" i="9"/>
  <c r="AI43" i="9"/>
  <c r="AK43" i="9"/>
  <c r="AK45" i="9"/>
  <c r="AJ45" i="9"/>
  <c r="AK44" i="9"/>
  <c r="AI45" i="9"/>
  <c r="AJ43" i="9"/>
  <c r="AJ44" i="9"/>
  <c r="AF99" i="9"/>
  <c r="AH101" i="9"/>
  <c r="AG100" i="9"/>
  <c r="AH99" i="9"/>
  <c r="AG99" i="9"/>
  <c r="AF101" i="9"/>
  <c r="AH100" i="9"/>
  <c r="AG101" i="9"/>
  <c r="AF100" i="9"/>
  <c r="AK73" i="9" l="1"/>
  <c r="AJ72" i="9"/>
  <c r="AI26" i="9"/>
  <c r="AI140" i="9"/>
  <c r="AI73" i="9"/>
  <c r="AK59" i="9"/>
  <c r="AI139" i="9"/>
  <c r="AK71" i="9"/>
  <c r="AJ57" i="9"/>
  <c r="AK58" i="9"/>
  <c r="AI72" i="9"/>
  <c r="AJ59" i="9"/>
  <c r="AI59" i="9"/>
  <c r="AJ73" i="9"/>
  <c r="AK72" i="9"/>
  <c r="AK26" i="9"/>
  <c r="AJ27" i="9"/>
  <c r="AK139" i="9"/>
  <c r="AI71" i="9"/>
  <c r="AJ58" i="9"/>
  <c r="AI58" i="9"/>
  <c r="AF116" i="9" a="1"/>
  <c r="AF72" i="9"/>
  <c r="AF73" i="9"/>
  <c r="AH72" i="9"/>
  <c r="AH71" i="9"/>
  <c r="AG73" i="9"/>
  <c r="AH73" i="9"/>
  <c r="AG71" i="9"/>
  <c r="AG72" i="9"/>
  <c r="AF71" i="9"/>
  <c r="AG68" i="9"/>
  <c r="AF68" i="9"/>
  <c r="AH70" i="9"/>
  <c r="AG69" i="9"/>
  <c r="AH69" i="9"/>
  <c r="AH68" i="9"/>
  <c r="AF69" i="9"/>
  <c r="AG70" i="9"/>
  <c r="AF70" i="9"/>
  <c r="AH139" i="9"/>
  <c r="AH140" i="9"/>
  <c r="AF140" i="9"/>
  <c r="AF138" i="9"/>
  <c r="AF139" i="9"/>
  <c r="AG138" i="9"/>
  <c r="AG140" i="9"/>
  <c r="AG139" i="9"/>
  <c r="AH138" i="9"/>
  <c r="AF181" i="9"/>
  <c r="AH182" i="9"/>
  <c r="AF182" i="9"/>
  <c r="AH180" i="9"/>
  <c r="AG182" i="9"/>
  <c r="AG181" i="9"/>
  <c r="AF180" i="9"/>
  <c r="AG180" i="9"/>
  <c r="AH181" i="9"/>
  <c r="AH154" i="9"/>
  <c r="AG154" i="9"/>
  <c r="AH153" i="9"/>
  <c r="AG153" i="9"/>
  <c r="AH152" i="9"/>
  <c r="AG152" i="9"/>
  <c r="AF153" i="9"/>
  <c r="AF154" i="9"/>
  <c r="AF152" i="9"/>
  <c r="W9" i="9"/>
  <c r="Y6" i="9"/>
  <c r="U4" i="9"/>
  <c r="V9" i="9"/>
  <c r="X6" i="9"/>
  <c r="T4" i="9"/>
  <c r="T9" i="9"/>
  <c r="V6" i="9"/>
  <c r="T7" i="9"/>
  <c r="W6" i="9"/>
  <c r="Y9" i="9"/>
  <c r="X9" i="9"/>
  <c r="T6" i="9"/>
  <c r="U9" i="9"/>
  <c r="Y5" i="9"/>
  <c r="W8" i="9"/>
  <c r="V5" i="9"/>
  <c r="V8" i="9"/>
  <c r="U5" i="9"/>
  <c r="U8" i="9"/>
  <c r="T5" i="9"/>
  <c r="V4" i="9"/>
  <c r="Y8" i="9"/>
  <c r="V7" i="9"/>
  <c r="U7" i="9"/>
  <c r="U6" i="9"/>
  <c r="X8" i="9"/>
  <c r="T8" i="9"/>
  <c r="X7" i="9"/>
  <c r="W7" i="9"/>
  <c r="X5" i="9"/>
  <c r="Y4" i="9"/>
  <c r="Y7" i="9"/>
  <c r="W5" i="9"/>
  <c r="X4" i="9"/>
  <c r="W4" i="9"/>
  <c r="AG143" i="9"/>
  <c r="AF141" i="9"/>
  <c r="AH143" i="9"/>
  <c r="AF142" i="9"/>
  <c r="AG141" i="9"/>
  <c r="AF143" i="9"/>
  <c r="AH142" i="9"/>
  <c r="AG142" i="9"/>
  <c r="AH141" i="9"/>
  <c r="AH28" i="9"/>
  <c r="AG28" i="9"/>
  <c r="AF28" i="9"/>
  <c r="AH27" i="9"/>
  <c r="AG27" i="9"/>
  <c r="AF27" i="9"/>
  <c r="AF26" i="9"/>
  <c r="AH26" i="9"/>
  <c r="AG26" i="9"/>
  <c r="AI31" i="9"/>
  <c r="AK30" i="9"/>
  <c r="AI30" i="9"/>
  <c r="AK31" i="9"/>
  <c r="AJ31" i="9"/>
  <c r="AJ30" i="9"/>
  <c r="AI29" i="9"/>
  <c r="AJ29" i="9"/>
  <c r="AK29" i="9"/>
  <c r="AJ157" i="9"/>
  <c r="AI155" i="9"/>
  <c r="AJ156" i="9"/>
  <c r="AK157" i="9"/>
  <c r="AK156" i="9"/>
  <c r="AI157" i="9"/>
  <c r="AI156" i="9"/>
  <c r="AK155" i="9"/>
  <c r="AJ155" i="9"/>
  <c r="AI85" i="9"/>
  <c r="AK86" i="9"/>
  <c r="AI86" i="9"/>
  <c r="AK85" i="9"/>
  <c r="AJ85" i="9"/>
  <c r="AK87" i="9"/>
  <c r="AJ87" i="9"/>
  <c r="AI87" i="9"/>
  <c r="AJ86" i="9"/>
  <c r="AF60" i="9" a="1"/>
  <c r="AH87" i="9"/>
  <c r="AH86" i="9"/>
  <c r="AF86" i="9"/>
  <c r="AG87" i="9"/>
  <c r="AG85" i="9"/>
  <c r="AF87" i="9"/>
  <c r="AG86" i="9"/>
  <c r="AH85" i="9"/>
  <c r="AF85" i="9"/>
  <c r="AG155" i="9"/>
  <c r="AG157" i="9"/>
  <c r="AF157" i="9"/>
  <c r="AG156" i="9"/>
  <c r="AH157" i="9"/>
  <c r="AF156" i="9"/>
  <c r="AH155" i="9"/>
  <c r="AH156" i="9"/>
  <c r="AF155" i="9"/>
  <c r="AI143" i="9"/>
  <c r="AK142" i="9"/>
  <c r="AI142" i="9"/>
  <c r="AI141" i="9"/>
  <c r="AJ143" i="9"/>
  <c r="AJ141" i="9"/>
  <c r="AK141" i="9"/>
  <c r="AK143" i="9"/>
  <c r="AJ142" i="9"/>
  <c r="AK84" i="9"/>
  <c r="AI84" i="9"/>
  <c r="AK83" i="9"/>
  <c r="AJ84" i="9"/>
  <c r="AJ83" i="9"/>
  <c r="AI83" i="9"/>
  <c r="AJ82" i="9"/>
  <c r="AI82" i="9"/>
  <c r="AK82" i="9"/>
  <c r="AF18" i="9" a="1"/>
  <c r="AF102" i="9" a="1"/>
  <c r="AF172" i="9" a="1"/>
  <c r="AJ184" i="9"/>
  <c r="AI184" i="9"/>
  <c r="AJ183" i="9"/>
  <c r="AI183" i="9"/>
  <c r="AJ185" i="9"/>
  <c r="AK184" i="9"/>
  <c r="AK185" i="9"/>
  <c r="AK183" i="9"/>
  <c r="AI185" i="9"/>
  <c r="AJ70" i="9"/>
  <c r="AI69" i="9"/>
  <c r="AJ68" i="9"/>
  <c r="AI70" i="9"/>
  <c r="AK69" i="9"/>
  <c r="AK68" i="9"/>
  <c r="AK70" i="9"/>
  <c r="AI68" i="9"/>
  <c r="AJ69" i="9"/>
  <c r="AF46" i="9" a="1"/>
  <c r="AK180" i="9"/>
  <c r="AJ180" i="9"/>
  <c r="AK182" i="9"/>
  <c r="AK181" i="9"/>
  <c r="AJ181" i="9"/>
  <c r="AI180" i="9"/>
  <c r="AJ182" i="9"/>
  <c r="AI182" i="9"/>
  <c r="AI181" i="9"/>
  <c r="AF29" i="9"/>
  <c r="AG29" i="9"/>
  <c r="AG31" i="9"/>
  <c r="AH31" i="9"/>
  <c r="AF31" i="9"/>
  <c r="AH30" i="9"/>
  <c r="AG30" i="9"/>
  <c r="AF30" i="9"/>
  <c r="AH29" i="9"/>
  <c r="AF130" i="9" a="1"/>
  <c r="AH184" i="9"/>
  <c r="AH185" i="9"/>
  <c r="AG184" i="9"/>
  <c r="AH183" i="9"/>
  <c r="AF183" i="9"/>
  <c r="AG185" i="9"/>
  <c r="AF185" i="9"/>
  <c r="AG183" i="9"/>
  <c r="AF184" i="9"/>
  <c r="P375" i="3"/>
  <c r="H373" i="3"/>
  <c r="J370" i="3"/>
  <c r="H367" i="3"/>
  <c r="G366" i="3" a="1"/>
  <c r="J377" i="3" s="1"/>
  <c r="P353" i="3"/>
  <c r="G352" i="3" a="1"/>
  <c r="L363" i="3" s="1"/>
  <c r="G338" i="3" a="1"/>
  <c r="L334" i="3"/>
  <c r="P330" i="3"/>
  <c r="K329" i="3"/>
  <c r="Q326" i="3"/>
  <c r="I325" i="3"/>
  <c r="G324" i="3" a="1"/>
  <c r="N334" i="3" s="1"/>
  <c r="G318" i="3"/>
  <c r="H315" i="3"/>
  <c r="L314" i="3"/>
  <c r="O310" i="3"/>
  <c r="G310" i="3" a="1"/>
  <c r="R320" i="3" s="1"/>
  <c r="R306" i="3"/>
  <c r="G296" i="3" a="1"/>
  <c r="H302" i="3" s="1"/>
  <c r="R292" i="3"/>
  <c r="M291" i="3"/>
  <c r="J291" i="3"/>
  <c r="J289" i="3"/>
  <c r="P287" i="3"/>
  <c r="G287" i="3"/>
  <c r="M285" i="3"/>
  <c r="M283" i="3"/>
  <c r="Q282" i="3"/>
  <c r="H282" i="3"/>
  <c r="G282" i="3" a="1"/>
  <c r="J292" i="3" s="1"/>
  <c r="R272" i="3"/>
  <c r="M271" i="3"/>
  <c r="G268" i="3" a="1"/>
  <c r="O278" i="3" s="1"/>
  <c r="P262" i="3"/>
  <c r="J261" i="3"/>
  <c r="N259" i="3"/>
  <c r="M259" i="3"/>
  <c r="H259" i="3"/>
  <c r="I256" i="3"/>
  <c r="G254" i="3" a="1"/>
  <c r="N264" i="3" s="1"/>
  <c r="J250" i="3"/>
  <c r="P248" i="3"/>
  <c r="M248" i="3"/>
  <c r="P246" i="3"/>
  <c r="M244" i="3"/>
  <c r="R243" i="3"/>
  <c r="O242" i="3"/>
  <c r="R241" i="3"/>
  <c r="G240" i="3" a="1"/>
  <c r="R247" i="3" s="1"/>
  <c r="M235" i="3"/>
  <c r="G234" i="3"/>
  <c r="L232" i="3"/>
  <c r="R230" i="3"/>
  <c r="L229" i="3"/>
  <c r="R227" i="3"/>
  <c r="L226" i="3"/>
  <c r="G226" i="3" a="1"/>
  <c r="G237" i="3" s="1"/>
  <c r="G212" i="3" a="1"/>
  <c r="H223" i="3" s="1"/>
  <c r="R209" i="3"/>
  <c r="O209" i="3"/>
  <c r="N208" i="3"/>
  <c r="R207" i="3"/>
  <c r="L207" i="3"/>
  <c r="N205" i="3"/>
  <c r="M205" i="3"/>
  <c r="K205" i="3"/>
  <c r="J205" i="3"/>
  <c r="M203" i="3"/>
  <c r="I203" i="3"/>
  <c r="G202" i="3"/>
  <c r="K201" i="3"/>
  <c r="J201" i="3"/>
  <c r="P200" i="3"/>
  <c r="J199" i="3"/>
  <c r="I199" i="3"/>
  <c r="G199" i="3"/>
  <c r="R198" i="3"/>
  <c r="H198" i="3"/>
  <c r="G198" i="3" a="1"/>
  <c r="J209" i="3" s="1"/>
  <c r="AU193" i="3" a="1"/>
  <c r="AR192" i="3"/>
  <c r="AS191" i="3"/>
  <c r="AR191" i="3"/>
  <c r="AR190" i="3"/>
  <c r="AR190" i="3" a="1"/>
  <c r="AS190" i="3" s="1"/>
  <c r="AQ189" i="3"/>
  <c r="AP187" i="3"/>
  <c r="AO187" i="3"/>
  <c r="AO187" i="3" a="1"/>
  <c r="AQ188" i="3" s="1"/>
  <c r="AL184" i="3" a="1"/>
  <c r="AW180" i="3"/>
  <c r="AU179" i="3" a="1"/>
  <c r="AR176" i="3" a="1"/>
  <c r="AO173" i="3" a="1"/>
  <c r="AQ175" i="3" s="1"/>
  <c r="AN171" i="3"/>
  <c r="AL170" i="3" a="1"/>
  <c r="AM172" i="3" s="1"/>
  <c r="AU165" i="3" a="1"/>
  <c r="AT164" i="3"/>
  <c r="AS164" i="3"/>
  <c r="AT162" i="3"/>
  <c r="AR162" i="3" a="1"/>
  <c r="AT163" i="3" s="1"/>
  <c r="AO161" i="3"/>
  <c r="AQ160" i="3"/>
  <c r="AO159" i="3" a="1"/>
  <c r="AL156" i="3" a="1"/>
  <c r="AU151" i="3" a="1"/>
  <c r="AS150" i="3"/>
  <c r="AR149" i="3"/>
  <c r="AR148" i="3" a="1"/>
  <c r="AO145" i="3" a="1"/>
  <c r="AL142" i="3" a="1"/>
  <c r="AW139" i="3"/>
  <c r="AU139" i="3"/>
  <c r="AW138" i="3"/>
  <c r="AU137" i="3" a="1"/>
  <c r="AV137" i="3" s="1"/>
  <c r="AS135" i="3"/>
  <c r="AR134" i="3" a="1"/>
  <c r="AQ133" i="3"/>
  <c r="AO133" i="3"/>
  <c r="AO131" i="3" a="1"/>
  <c r="AL130" i="3"/>
  <c r="AL128" i="3" a="1"/>
  <c r="AN128" i="3" s="1"/>
  <c r="AU125" i="3"/>
  <c r="AU123" i="3" a="1"/>
  <c r="AR120" i="3" a="1"/>
  <c r="AO117" i="3" a="1"/>
  <c r="AP117" i="3" s="1"/>
  <c r="AL114" i="3" a="1"/>
  <c r="AN116" i="3" s="1"/>
  <c r="AU109" i="3"/>
  <c r="AU109" i="3" a="1"/>
  <c r="AT108" i="3"/>
  <c r="AR108" i="3"/>
  <c r="AR107" i="3"/>
  <c r="AT106" i="3"/>
  <c r="AS106" i="3"/>
  <c r="AR106" i="3"/>
  <c r="AR106" i="3" a="1"/>
  <c r="AT107" i="3" s="1"/>
  <c r="AO103" i="3" a="1"/>
  <c r="AL100" i="3" a="1"/>
  <c r="AU95" i="3" a="1"/>
  <c r="AU97" i="3" s="1"/>
  <c r="AR92" i="3" a="1"/>
  <c r="AQ91" i="3"/>
  <c r="AP91" i="3"/>
  <c r="AO91" i="3"/>
  <c r="AP89" i="3"/>
  <c r="AO89" i="3"/>
  <c r="AO89" i="3" a="1"/>
  <c r="AP90" i="3" s="1"/>
  <c r="AM86" i="3"/>
  <c r="AL86" i="3" a="1"/>
  <c r="AU83" i="3"/>
  <c r="AU81" i="3" a="1"/>
  <c r="AW83" i="3" s="1"/>
  <c r="AR78" i="3" a="1"/>
  <c r="AP77" i="3"/>
  <c r="AO77" i="3"/>
  <c r="AP76" i="3"/>
  <c r="AO75" i="3" a="1"/>
  <c r="AQ76" i="3" s="1"/>
  <c r="AL72" i="3" a="1"/>
  <c r="AU67" i="3" a="1"/>
  <c r="AT64" i="3"/>
  <c r="AR64" i="3" a="1"/>
  <c r="AO61" i="3"/>
  <c r="AO61" i="3" a="1"/>
  <c r="AO63" i="3" s="1"/>
  <c r="AN60" i="3"/>
  <c r="AL60" i="3"/>
  <c r="AM59" i="3"/>
  <c r="AL59" i="3"/>
  <c r="AL58" i="3" a="1"/>
  <c r="AN59" i="3" s="1"/>
  <c r="AV53" i="3"/>
  <c r="AU53" i="3"/>
  <c r="AU53" i="3" a="1"/>
  <c r="AU55" i="3" s="1"/>
  <c r="AT50" i="3"/>
  <c r="AR50" i="3" a="1"/>
  <c r="AO47" i="3" a="1"/>
  <c r="AN46" i="3"/>
  <c r="AM46" i="3"/>
  <c r="AN45" i="3"/>
  <c r="AN44" i="3"/>
  <c r="AM44" i="3"/>
  <c r="AL44" i="3" a="1"/>
  <c r="AM45" i="3" s="1"/>
  <c r="AU39" i="3" a="1"/>
  <c r="AV40" i="3" s="1"/>
  <c r="AT38" i="3"/>
  <c r="AR38" i="3"/>
  <c r="AS37" i="3"/>
  <c r="AR37" i="3"/>
  <c r="AS36" i="3"/>
  <c r="AR36" i="3" a="1"/>
  <c r="AT37" i="3" s="1"/>
  <c r="AQ35" i="3"/>
  <c r="AO35" i="3"/>
  <c r="AQ34" i="3"/>
  <c r="AO34" i="3"/>
  <c r="AO33" i="3" a="1"/>
  <c r="AP34" i="3" s="1"/>
  <c r="AL30" i="3" a="1"/>
  <c r="AM32" i="3" s="1"/>
  <c r="AW25" i="3"/>
  <c r="AU25" i="3" a="1"/>
  <c r="AT24" i="3"/>
  <c r="AS24" i="3"/>
  <c r="AR22" i="3" a="1"/>
  <c r="AP21" i="3"/>
  <c r="AO21" i="3"/>
  <c r="AP20" i="3"/>
  <c r="AQ19" i="3"/>
  <c r="AP19" i="3"/>
  <c r="AO19" i="3" a="1"/>
  <c r="AQ21" i="3" s="1"/>
  <c r="AL16" i="3" a="1"/>
  <c r="AU11" i="3" a="1"/>
  <c r="AS10" i="3"/>
  <c r="AR8" i="3" a="1"/>
  <c r="AO5" i="3" a="1"/>
  <c r="AM4" i="3"/>
  <c r="AL3" i="3"/>
  <c r="AM2" i="3"/>
  <c r="AL2" i="3" a="1"/>
  <c r="AN2" i="3" s="1"/>
  <c r="AU193" i="2" a="1"/>
  <c r="AW195" i="2" s="1"/>
  <c r="AS191" i="2"/>
  <c r="AR191" i="2"/>
  <c r="AR190" i="2" a="1"/>
  <c r="AT190" i="2" s="1"/>
  <c r="AO189" i="2"/>
  <c r="AO187" i="2"/>
  <c r="AO187" i="2" a="1"/>
  <c r="AQ189" i="2" s="1"/>
  <c r="AN186" i="2"/>
  <c r="AM186" i="2"/>
  <c r="AN185" i="2"/>
  <c r="AL185" i="2"/>
  <c r="AL184" i="2"/>
  <c r="AL184" i="2" a="1"/>
  <c r="AW180" i="2"/>
  <c r="AU179" i="2" a="1"/>
  <c r="AW181" i="2" s="1"/>
  <c r="AR176" i="2" a="1"/>
  <c r="AT176" i="2" s="1"/>
  <c r="AP173" i="2"/>
  <c r="AO173" i="2" a="1"/>
  <c r="AN172" i="2"/>
  <c r="AN171" i="2"/>
  <c r="AL170" i="2" a="1"/>
  <c r="AM172" i="2" s="1"/>
  <c r="AU165" i="2" a="1"/>
  <c r="AW167" i="2" s="1"/>
  <c r="AR162" i="2" a="1"/>
  <c r="AT162" i="2" s="1"/>
  <c r="AO159" i="2"/>
  <c r="AO159" i="2" a="1"/>
  <c r="AQ161" i="2" s="1"/>
  <c r="AM158" i="2"/>
  <c r="AN157" i="2"/>
  <c r="AL157" i="2"/>
  <c r="AN156" i="2"/>
  <c r="AL156" i="2"/>
  <c r="AL156" i="2" a="1"/>
  <c r="AV153" i="2"/>
  <c r="AU151" i="2" a="1"/>
  <c r="AR148" i="2" a="1"/>
  <c r="AO145" i="2" a="1"/>
  <c r="AN143" i="2"/>
  <c r="AL142" i="2" a="1"/>
  <c r="AU137" i="2" a="1"/>
  <c r="AW139" i="2" s="1"/>
  <c r="AR134" i="2" a="1"/>
  <c r="AO131" i="2" a="1"/>
  <c r="AM128" i="2"/>
  <c r="AL128" i="2" a="1"/>
  <c r="AU123" i="2" a="1"/>
  <c r="AW125" i="2" s="1"/>
  <c r="AR121" i="2"/>
  <c r="AR120" i="2" a="1"/>
  <c r="AT120" i="2" s="1"/>
  <c r="AO117" i="2" a="1"/>
  <c r="AQ119" i="2" s="1"/>
  <c r="AM116" i="2"/>
  <c r="AN115" i="2"/>
  <c r="AM115" i="2"/>
  <c r="AN114" i="2"/>
  <c r="AM114" i="2"/>
  <c r="AL114" i="2" a="1"/>
  <c r="AL115" i="2" s="1"/>
  <c r="AU109" i="2" a="1"/>
  <c r="AR106" i="2" a="1"/>
  <c r="AT106" i="2" s="1"/>
  <c r="AO103" i="2" a="1"/>
  <c r="AQ105" i="2" s="1"/>
  <c r="AL100" i="2" a="1"/>
  <c r="AN100" i="2" s="1"/>
  <c r="AU95" i="2" a="1"/>
  <c r="AW97" i="2" s="1"/>
  <c r="AR92" i="2" a="1"/>
  <c r="AO89" i="2" a="1"/>
  <c r="AN88" i="2"/>
  <c r="AM88" i="2"/>
  <c r="AL88" i="2"/>
  <c r="AN87" i="2"/>
  <c r="AL86" i="2"/>
  <c r="AL86" i="2" a="1"/>
  <c r="AU81" i="2" a="1"/>
  <c r="AW83" i="2" s="1"/>
  <c r="AR78" i="2" a="1"/>
  <c r="AO76" i="2"/>
  <c r="AO75" i="2" a="1"/>
  <c r="AQ77" i="2" s="1"/>
  <c r="AL72" i="2" a="1"/>
  <c r="AM72" i="2" s="1"/>
  <c r="AU69" i="2"/>
  <c r="AW68" i="2"/>
  <c r="AV68" i="2"/>
  <c r="AU67" i="2"/>
  <c r="AU67" i="2" a="1"/>
  <c r="AR64" i="2" a="1"/>
  <c r="AP62" i="2"/>
  <c r="AQ61" i="2"/>
  <c r="AP61" i="2"/>
  <c r="AO61" i="2"/>
  <c r="AO61" i="2" a="1"/>
  <c r="AM59" i="2"/>
  <c r="AL59" i="2"/>
  <c r="AN58" i="2"/>
  <c r="AL58" i="2" a="1"/>
  <c r="AV55" i="2"/>
  <c r="AU53" i="2" a="1"/>
  <c r="AS51" i="2"/>
  <c r="AR51" i="2"/>
  <c r="AR50" i="2" a="1"/>
  <c r="AT50" i="2" s="1"/>
  <c r="AO47" i="2" a="1"/>
  <c r="AQ49" i="2" s="1"/>
  <c r="AL44" i="2" a="1"/>
  <c r="AU39" i="2" a="1"/>
  <c r="AW41" i="2" s="1"/>
  <c r="AS38" i="2"/>
  <c r="AT36" i="2"/>
  <c r="AS36" i="2"/>
  <c r="AR36" i="2" a="1"/>
  <c r="AO33" i="2" a="1"/>
  <c r="AN32" i="2"/>
  <c r="AM32" i="2"/>
  <c r="AL32" i="2"/>
  <c r="AN31" i="2"/>
  <c r="AN30" i="2"/>
  <c r="AM30" i="2"/>
  <c r="AL30" i="2" a="1"/>
  <c r="AM31" i="2" s="1"/>
  <c r="AU25" i="2" a="1"/>
  <c r="AW27" i="2" s="1"/>
  <c r="AR23" i="2"/>
  <c r="AR22" i="2" a="1"/>
  <c r="AT22" i="2" s="1"/>
  <c r="AO19" i="2" a="1"/>
  <c r="AM18" i="2"/>
  <c r="AL18" i="2"/>
  <c r="AL17" i="2"/>
  <c r="AL16" i="2" a="1"/>
  <c r="AM17" i="2" s="1"/>
  <c r="AU11" i="2" a="1"/>
  <c r="AU12" i="2" s="1"/>
  <c r="AR8" i="2" a="1"/>
  <c r="AS9" i="2"/>
  <c r="G366" i="2" a="1"/>
  <c r="G375" i="2" s="1"/>
  <c r="G352" i="2" a="1"/>
  <c r="Q358" i="2" s="1"/>
  <c r="G338" i="2" a="1"/>
  <c r="G324" i="2" a="1"/>
  <c r="R307" i="2"/>
  <c r="G296" i="2" a="1"/>
  <c r="K307" i="2" s="1"/>
  <c r="G282" i="2" a="1"/>
  <c r="I293" i="2" s="1"/>
  <c r="G268" i="2" a="1"/>
  <c r="J279" i="2" s="1"/>
  <c r="G254" i="2" a="1"/>
  <c r="G240" i="2" a="1"/>
  <c r="I251" i="2" s="1"/>
  <c r="M237" i="2"/>
  <c r="K231" i="2"/>
  <c r="G226" i="2" a="1"/>
  <c r="G237" i="2" s="1"/>
  <c r="G212" i="2" a="1"/>
  <c r="G223" i="2" s="1"/>
  <c r="AO6" i="2"/>
  <c r="AQ5" i="2"/>
  <c r="AO5" i="2"/>
  <c r="AO5" i="2" a="1"/>
  <c r="AP7" i="2" s="1"/>
  <c r="AL2" i="2" a="1"/>
  <c r="AK7" i="8" a="1"/>
  <c r="AK7" i="8"/>
  <c r="AK8" i="8"/>
  <c r="AL8" i="8"/>
  <c r="AH4" i="8" a="1"/>
  <c r="AH4" i="8"/>
  <c r="AV189" i="8" a="1"/>
  <c r="AS186" i="8" a="1"/>
  <c r="AU188" i="8" s="1"/>
  <c r="AP185" i="8"/>
  <c r="AP183" i="8" a="1"/>
  <c r="AR185" i="8" s="1"/>
  <c r="AO182" i="8"/>
  <c r="AM180" i="8" a="1"/>
  <c r="AV175" i="8" a="1"/>
  <c r="AX177" i="8" s="1"/>
  <c r="AU172" i="8"/>
  <c r="AT172" i="8"/>
  <c r="AS172" i="8" a="1"/>
  <c r="AR169" i="8"/>
  <c r="AP169" i="8" a="1"/>
  <c r="AR171" i="8" s="1"/>
  <c r="AO168" i="8"/>
  <c r="AN168" i="8"/>
  <c r="AM168" i="8"/>
  <c r="AO167" i="8"/>
  <c r="AN167" i="8"/>
  <c r="AO166" i="8"/>
  <c r="AN166" i="8"/>
  <c r="AM166" i="8" a="1"/>
  <c r="AM167" i="8" s="1"/>
  <c r="AV161" i="8" a="1"/>
  <c r="AX161" i="8" s="1"/>
  <c r="AS158" i="8" a="1"/>
  <c r="AU160" i="8" s="1"/>
  <c r="AP155" i="8" a="1"/>
  <c r="AM152" i="8" a="1"/>
  <c r="AO154" i="8" s="1"/>
  <c r="AV147" i="8" a="1"/>
  <c r="AX149" i="8" s="1"/>
  <c r="AS144" i="8" a="1"/>
  <c r="AU144" i="8" s="1"/>
  <c r="AP141" i="8" a="1"/>
  <c r="AR143" i="8" s="1"/>
  <c r="AM138" i="8" a="1"/>
  <c r="AV133" i="8" a="1"/>
  <c r="AX135" i="8" s="1"/>
  <c r="AT132" i="8"/>
  <c r="AS132" i="8"/>
  <c r="AU131" i="8"/>
  <c r="AT131" i="8"/>
  <c r="AS131" i="8"/>
  <c r="AT130" i="8"/>
  <c r="AS130" i="8" a="1"/>
  <c r="AU130" i="8" s="1"/>
  <c r="AP127" i="8" a="1"/>
  <c r="AP128" i="8" s="1"/>
  <c r="AM124" i="8" a="1"/>
  <c r="AM126" i="8" s="1"/>
  <c r="AV119" i="8" a="1"/>
  <c r="AS116" i="8" a="1"/>
  <c r="AU116" i="8" s="1"/>
  <c r="AP115" i="8"/>
  <c r="AP113" i="8" a="1"/>
  <c r="AR115" i="8" s="1"/>
  <c r="AO110" i="8"/>
  <c r="AM110" i="8"/>
  <c r="AM110" i="8" a="1"/>
  <c r="AN110" i="8" s="1"/>
  <c r="AV105" i="8" a="1"/>
  <c r="AX107" i="8" s="1"/>
  <c r="AS102" i="8" a="1"/>
  <c r="AP99" i="8" a="1"/>
  <c r="AQ101" i="8" s="1"/>
  <c r="AM98" i="8"/>
  <c r="AM96" i="8" a="1"/>
  <c r="AV91" i="8" a="1"/>
  <c r="AW92" i="8" s="1"/>
  <c r="AS88" i="8" a="1"/>
  <c r="AU90" i="8" s="1"/>
  <c r="AP86" i="8"/>
  <c r="AQ85" i="8"/>
  <c r="AP85" i="8" a="1"/>
  <c r="AR85" i="8" s="1"/>
  <c r="AM82" i="8" a="1"/>
  <c r="AV77" i="8" a="1"/>
  <c r="AX79" i="8" s="1"/>
  <c r="AS74" i="8" a="1"/>
  <c r="AU74" i="8" s="1"/>
  <c r="AR71" i="8"/>
  <c r="AP71" i="8" a="1"/>
  <c r="AM68" i="8"/>
  <c r="AM68" i="8" a="1"/>
  <c r="AN69" i="8" s="1"/>
  <c r="AV64" i="8"/>
  <c r="AV63" i="8" a="1"/>
  <c r="AX65" i="8" s="1"/>
  <c r="AS60" i="8" a="1"/>
  <c r="AU60" i="8" s="1"/>
  <c r="AP57" i="8" a="1"/>
  <c r="AQ59" i="8" s="1"/>
  <c r="AO55" i="8"/>
  <c r="AN55" i="8"/>
  <c r="AM55" i="8"/>
  <c r="AO54" i="8"/>
  <c r="AN54" i="8"/>
  <c r="AM54" i="8" a="1"/>
  <c r="AV49" i="8" a="1"/>
  <c r="AV51" i="8" s="1"/>
  <c r="AS46" i="8" a="1"/>
  <c r="AS46" i="8" s="1"/>
  <c r="AP43" i="8" a="1"/>
  <c r="AR45" i="8" s="1"/>
  <c r="AM41" i="8"/>
  <c r="AM40" i="8" a="1"/>
  <c r="AN41" i="8" s="1"/>
  <c r="AX37" i="8"/>
  <c r="AW37" i="8"/>
  <c r="AV35" i="8" a="1"/>
  <c r="AX36" i="8" s="1"/>
  <c r="AT34" i="8"/>
  <c r="AS34" i="8"/>
  <c r="AU33" i="8"/>
  <c r="AT33" i="8"/>
  <c r="AS33" i="8"/>
  <c r="AS32" i="8" a="1"/>
  <c r="AU34" i="8" s="1"/>
  <c r="AP29" i="8" a="1"/>
  <c r="AQ31" i="8" s="1"/>
  <c r="AO28" i="8"/>
  <c r="AN28" i="8"/>
  <c r="AM28" i="8"/>
  <c r="AM27" i="8"/>
  <c r="AN26" i="8"/>
  <c r="AM26" i="8" a="1"/>
  <c r="AV21" i="8" a="1"/>
  <c r="AV21" i="8" s="1"/>
  <c r="AS18" i="8" a="1"/>
  <c r="AT19" i="8"/>
  <c r="AT20" i="8"/>
  <c r="AU20" i="8"/>
  <c r="AP15" i="8" a="1"/>
  <c r="AP15" i="8" s="1"/>
  <c r="AM12" i="8" a="1"/>
  <c r="AM12" i="8" s="1"/>
  <c r="BD44" i="8" a="1"/>
  <c r="BK53" i="8" s="1"/>
  <c r="AU173" i="8" l="1"/>
  <c r="AT173" i="8"/>
  <c r="AU174" i="8"/>
  <c r="AT174" i="8"/>
  <c r="AS173" i="8"/>
  <c r="AS174" i="8"/>
  <c r="AO147" i="2"/>
  <c r="AQ147" i="2"/>
  <c r="AP147" i="2"/>
  <c r="AP146" i="2"/>
  <c r="AQ145" i="2"/>
  <c r="AV26" i="3"/>
  <c r="AV27" i="3"/>
  <c r="AW27" i="3"/>
  <c r="AW26" i="3"/>
  <c r="AU26" i="3"/>
  <c r="AN100" i="3"/>
  <c r="AM100" i="3"/>
  <c r="AV153" i="3"/>
  <c r="AW151" i="3"/>
  <c r="AV151" i="3"/>
  <c r="AV152" i="3"/>
  <c r="AU153" i="3"/>
  <c r="AW152" i="3"/>
  <c r="AU152" i="3"/>
  <c r="AO41" i="8"/>
  <c r="AS172" i="8"/>
  <c r="AH5" i="8"/>
  <c r="AI5" i="8"/>
  <c r="AJ6" i="8"/>
  <c r="AI4" i="8"/>
  <c r="AJ4" i="8"/>
  <c r="AO145" i="2"/>
  <c r="AU25" i="3"/>
  <c r="AV110" i="3"/>
  <c r="AU110" i="3"/>
  <c r="AV111" i="3"/>
  <c r="AW111" i="3"/>
  <c r="AU111" i="3"/>
  <c r="AV109" i="3"/>
  <c r="AU151" i="3"/>
  <c r="AS102" i="8"/>
  <c r="AS103" i="8"/>
  <c r="AU102" i="8"/>
  <c r="AU104" i="8"/>
  <c r="AS104" i="8"/>
  <c r="AT104" i="8"/>
  <c r="AT134" i="2"/>
  <c r="AR134" i="2"/>
  <c r="AR136" i="2"/>
  <c r="AT135" i="2"/>
  <c r="AS135" i="2"/>
  <c r="AT136" i="2"/>
  <c r="AS136" i="2"/>
  <c r="AR135" i="2"/>
  <c r="AS134" i="2"/>
  <c r="AW11" i="3"/>
  <c r="AV13" i="3"/>
  <c r="AW12" i="3"/>
  <c r="AV12" i="3"/>
  <c r="AU12" i="3"/>
  <c r="AW13" i="3"/>
  <c r="AU13" i="3"/>
  <c r="Q265" i="2"/>
  <c r="P258" i="2"/>
  <c r="N259" i="2"/>
  <c r="AT103" i="8"/>
  <c r="AW161" i="8"/>
  <c r="AS188" i="8"/>
  <c r="O255" i="2"/>
  <c r="AR107" i="2"/>
  <c r="AN97" i="8"/>
  <c r="AO98" i="8"/>
  <c r="AN98" i="8"/>
  <c r="AU103" i="8"/>
  <c r="AT188" i="8"/>
  <c r="AW111" i="2"/>
  <c r="AW110" i="2"/>
  <c r="AV110" i="2"/>
  <c r="AO84" i="8"/>
  <c r="AO83" i="8"/>
  <c r="AN83" i="8"/>
  <c r="AM83" i="8"/>
  <c r="AO82" i="8"/>
  <c r="AM82" i="8"/>
  <c r="AN82" i="8"/>
  <c r="AO96" i="8"/>
  <c r="AX121" i="8"/>
  <c r="AV120" i="8"/>
  <c r="AX119" i="8"/>
  <c r="AW121" i="8"/>
  <c r="AV121" i="8"/>
  <c r="AW120" i="8"/>
  <c r="AX120" i="8"/>
  <c r="AM181" i="8"/>
  <c r="AN180" i="8"/>
  <c r="AM180" i="8"/>
  <c r="AN182" i="8"/>
  <c r="AM182" i="8"/>
  <c r="AN181" i="8"/>
  <c r="AO181" i="8"/>
  <c r="AT78" i="2"/>
  <c r="AR79" i="2"/>
  <c r="AR163" i="2"/>
  <c r="AP49" i="3"/>
  <c r="AP47" i="3"/>
  <c r="AP48" i="3"/>
  <c r="AO48" i="3"/>
  <c r="AQ47" i="3"/>
  <c r="AQ49" i="3"/>
  <c r="AQ48" i="3"/>
  <c r="AO47" i="3"/>
  <c r="I346" i="2"/>
  <c r="Q348" i="2"/>
  <c r="AQ133" i="2"/>
  <c r="AO132" i="2"/>
  <c r="AT102" i="8"/>
  <c r="AM140" i="8"/>
  <c r="AO140" i="8"/>
  <c r="AN140" i="8"/>
  <c r="AM138" i="8"/>
  <c r="AM139" i="8"/>
  <c r="AV161" i="8"/>
  <c r="AV162" i="8"/>
  <c r="AW162" i="8"/>
  <c r="AU187" i="8"/>
  <c r="AT187" i="8"/>
  <c r="AS187" i="8"/>
  <c r="AU186" i="8"/>
  <c r="AS186" i="8"/>
  <c r="AT186" i="8"/>
  <c r="AM70" i="8"/>
  <c r="AM69" i="8"/>
  <c r="AO68" i="8"/>
  <c r="AO69" i="8"/>
  <c r="AN70" i="8"/>
  <c r="AR86" i="8"/>
  <c r="AR87" i="8"/>
  <c r="AQ87" i="8"/>
  <c r="AP87" i="8"/>
  <c r="AQ86" i="8"/>
  <c r="AO97" i="8"/>
  <c r="AN112" i="8"/>
  <c r="AM112" i="8"/>
  <c r="AO111" i="8"/>
  <c r="AO112" i="8"/>
  <c r="AM111" i="8"/>
  <c r="AN111" i="8"/>
  <c r="AV119" i="8"/>
  <c r="AO180" i="8"/>
  <c r="AX190" i="8"/>
  <c r="AX189" i="8"/>
  <c r="AT92" i="2"/>
  <c r="AR93" i="2"/>
  <c r="AN16" i="3"/>
  <c r="AM18" i="3"/>
  <c r="AL18" i="3"/>
  <c r="AN17" i="3"/>
  <c r="AL17" i="3"/>
  <c r="AL158" i="3"/>
  <c r="AN157" i="3"/>
  <c r="AM45" i="2"/>
  <c r="AL46" i="2"/>
  <c r="AM46" i="2"/>
  <c r="AN45" i="2"/>
  <c r="AL45" i="2"/>
  <c r="AT148" i="2"/>
  <c r="AR149" i="2"/>
  <c r="AS149" i="2"/>
  <c r="AW195" i="3"/>
  <c r="AW193" i="3"/>
  <c r="AV193" i="3"/>
  <c r="AW194" i="3"/>
  <c r="AV194" i="3"/>
  <c r="AS18" i="8"/>
  <c r="AU19" i="8"/>
  <c r="AS20" i="8"/>
  <c r="AQ99" i="8"/>
  <c r="AM152" i="8"/>
  <c r="AM8" i="8"/>
  <c r="AL7" i="8"/>
  <c r="AM7" i="8"/>
  <c r="AL44" i="2"/>
  <c r="AL130" i="2"/>
  <c r="AN128" i="2"/>
  <c r="AN130" i="2"/>
  <c r="AM130" i="2"/>
  <c r="AN129" i="2"/>
  <c r="AT150" i="2"/>
  <c r="AO7" i="3"/>
  <c r="AP7" i="3"/>
  <c r="AP5" i="3"/>
  <c r="AO5" i="3"/>
  <c r="AM16" i="3"/>
  <c r="AR50" i="3"/>
  <c r="AS51" i="3"/>
  <c r="AS52" i="3"/>
  <c r="AL86" i="3"/>
  <c r="AL87" i="3"/>
  <c r="AN86" i="3"/>
  <c r="AL88" i="3"/>
  <c r="AN88" i="3"/>
  <c r="AQ21" i="2"/>
  <c r="AO20" i="2"/>
  <c r="AL32" i="3"/>
  <c r="AN30" i="3"/>
  <c r="AL116" i="3"/>
  <c r="AM115" i="3"/>
  <c r="AW165" i="3"/>
  <c r="AV165" i="3"/>
  <c r="AU167" i="3"/>
  <c r="AV166" i="3"/>
  <c r="AU165" i="3"/>
  <c r="AR8" i="2"/>
  <c r="AR9" i="2"/>
  <c r="AN72" i="2"/>
  <c r="AN74" i="2"/>
  <c r="AN73" i="2"/>
  <c r="AM73" i="2"/>
  <c r="AL73" i="2"/>
  <c r="AM74" i="2"/>
  <c r="AM101" i="2"/>
  <c r="AL102" i="2"/>
  <c r="AM102" i="2"/>
  <c r="AN101" i="2"/>
  <c r="AL101" i="2"/>
  <c r="AL16" i="3"/>
  <c r="AN31" i="3"/>
  <c r="AU32" i="8"/>
  <c r="AT32" i="8"/>
  <c r="AQ73" i="8"/>
  <c r="AR73" i="8"/>
  <c r="AP100" i="8"/>
  <c r="AR156" i="8"/>
  <c r="AQ157" i="8"/>
  <c r="AP157" i="8"/>
  <c r="AU11" i="2"/>
  <c r="AV12" i="2"/>
  <c r="AQ35" i="2"/>
  <c r="AQ33" i="2"/>
  <c r="AO34" i="2"/>
  <c r="AN46" i="2"/>
  <c r="AT64" i="2"/>
  <c r="AR65" i="2"/>
  <c r="AL74" i="2"/>
  <c r="AN102" i="2"/>
  <c r="AL144" i="2"/>
  <c r="AN144" i="2"/>
  <c r="AM143" i="2"/>
  <c r="AL143" i="2"/>
  <c r="AN142" i="2"/>
  <c r="AM144" i="2"/>
  <c r="AW153" i="2"/>
  <c r="AU153" i="2"/>
  <c r="AW152" i="2"/>
  <c r="AV152" i="2"/>
  <c r="AU152" i="2"/>
  <c r="AT10" i="3"/>
  <c r="AR9" i="3"/>
  <c r="AR8" i="3"/>
  <c r="AN18" i="3"/>
  <c r="AN32" i="3"/>
  <c r="AT120" i="3"/>
  <c r="AS122" i="3"/>
  <c r="AS121" i="3"/>
  <c r="G349" i="3"/>
  <c r="I347" i="3"/>
  <c r="O341" i="3"/>
  <c r="G339" i="3"/>
  <c r="N338" i="3"/>
  <c r="M347" i="3"/>
  <c r="AO26" i="8"/>
  <c r="AO27" i="8"/>
  <c r="AN27" i="8"/>
  <c r="AS32" i="8"/>
  <c r="AM56" i="8"/>
  <c r="AO56" i="8"/>
  <c r="AN56" i="8"/>
  <c r="AQ71" i="8"/>
  <c r="AR101" i="8"/>
  <c r="AR155" i="8"/>
  <c r="R335" i="2"/>
  <c r="O332" i="2"/>
  <c r="AR36" i="2"/>
  <c r="AR38" i="2"/>
  <c r="AT37" i="2"/>
  <c r="AS37" i="2"/>
  <c r="AR37" i="2"/>
  <c r="AT38" i="2"/>
  <c r="AM129" i="2"/>
  <c r="AM142" i="2"/>
  <c r="AU151" i="2"/>
  <c r="AQ175" i="2"/>
  <c r="AO174" i="2"/>
  <c r="AR10" i="3"/>
  <c r="AT51" i="3"/>
  <c r="AM87" i="3"/>
  <c r="AU179" i="3"/>
  <c r="AV181" i="3"/>
  <c r="AU181" i="3"/>
  <c r="AV179" i="3"/>
  <c r="AV180" i="3"/>
  <c r="AU180" i="3"/>
  <c r="AW179" i="3"/>
  <c r="AW181" i="3"/>
  <c r="AN59" i="2"/>
  <c r="AL60" i="2"/>
  <c r="AL158" i="2"/>
  <c r="AN158" i="2"/>
  <c r="AO160" i="2"/>
  <c r="AL186" i="2"/>
  <c r="AM185" i="2"/>
  <c r="AO188" i="2"/>
  <c r="AW54" i="3"/>
  <c r="N242" i="3"/>
  <c r="P312" i="3"/>
  <c r="AL16" i="2"/>
  <c r="AN17" i="2"/>
  <c r="AW55" i="2"/>
  <c r="AU53" i="2"/>
  <c r="AM60" i="2"/>
  <c r="AQ91" i="2"/>
  <c r="AO91" i="2"/>
  <c r="AL172" i="2"/>
  <c r="AM170" i="2"/>
  <c r="AP35" i="3"/>
  <c r="AO33" i="3"/>
  <c r="AQ77" i="3"/>
  <c r="AO76" i="3"/>
  <c r="AQ75" i="3"/>
  <c r="AV81" i="3"/>
  <c r="AU81" i="3"/>
  <c r="AT92" i="3"/>
  <c r="AR92" i="3"/>
  <c r="AR94" i="3"/>
  <c r="AQ145" i="3"/>
  <c r="AP146" i="3"/>
  <c r="AO146" i="3"/>
  <c r="AS163" i="3"/>
  <c r="AR163" i="3"/>
  <c r="AR164" i="3"/>
  <c r="Q251" i="3"/>
  <c r="P249" i="3"/>
  <c r="P247" i="3"/>
  <c r="O245" i="3"/>
  <c r="N243" i="3"/>
  <c r="O241" i="3"/>
  <c r="O249" i="3"/>
  <c r="L247" i="3"/>
  <c r="J245" i="3"/>
  <c r="L243" i="3"/>
  <c r="J241" i="3"/>
  <c r="R251" i="3"/>
  <c r="M249" i="3"/>
  <c r="G247" i="3"/>
  <c r="H245" i="3"/>
  <c r="I243" i="3"/>
  <c r="G241" i="3"/>
  <c r="J251" i="3"/>
  <c r="K248" i="3"/>
  <c r="J246" i="3"/>
  <c r="L244" i="3"/>
  <c r="M242" i="3"/>
  <c r="N240" i="3"/>
  <c r="L250" i="3"/>
  <c r="G248" i="3"/>
  <c r="I246" i="3"/>
  <c r="I244" i="3"/>
  <c r="J242" i="3"/>
  <c r="H240" i="3"/>
  <c r="R244" i="3"/>
  <c r="K251" i="3"/>
  <c r="AM16" i="2"/>
  <c r="AW53" i="2"/>
  <c r="AN60" i="2"/>
  <c r="AV69" i="2"/>
  <c r="AW69" i="2"/>
  <c r="AO90" i="2"/>
  <c r="AL116" i="2"/>
  <c r="AN116" i="2"/>
  <c r="AO118" i="2"/>
  <c r="AL171" i="2"/>
  <c r="AR177" i="2"/>
  <c r="AP33" i="3"/>
  <c r="AO75" i="3"/>
  <c r="AU82" i="3"/>
  <c r="AO90" i="3"/>
  <c r="AQ89" i="3"/>
  <c r="AQ90" i="3"/>
  <c r="AS93" i="3"/>
  <c r="AO145" i="3"/>
  <c r="AR162" i="3"/>
  <c r="Q240" i="3"/>
  <c r="G246" i="3"/>
  <c r="M251" i="3"/>
  <c r="R279" i="3"/>
  <c r="I277" i="3"/>
  <c r="P275" i="3"/>
  <c r="K274" i="3"/>
  <c r="H270" i="3"/>
  <c r="O268" i="3"/>
  <c r="AV37" i="8"/>
  <c r="AS145" i="8"/>
  <c r="AR183" i="8"/>
  <c r="G226" i="2"/>
  <c r="M272" i="2"/>
  <c r="AN16" i="2"/>
  <c r="AW54" i="2"/>
  <c r="AP63" i="2"/>
  <c r="AQ63" i="2"/>
  <c r="AM87" i="2"/>
  <c r="AL87" i="2"/>
  <c r="AP90" i="2"/>
  <c r="AM171" i="2"/>
  <c r="AL2" i="3"/>
  <c r="AM3" i="3"/>
  <c r="AQ33" i="3"/>
  <c r="AP75" i="3"/>
  <c r="AW82" i="3"/>
  <c r="AS94" i="3"/>
  <c r="AO147" i="3"/>
  <c r="AS162" i="3"/>
  <c r="R240" i="3"/>
  <c r="N246" i="3"/>
  <c r="Q320" i="3"/>
  <c r="R316" i="3"/>
  <c r="M312" i="3"/>
  <c r="I316" i="3"/>
  <c r="N311" i="3"/>
  <c r="G316" i="3"/>
  <c r="Q310" i="3"/>
  <c r="R318" i="3"/>
  <c r="K314" i="3"/>
  <c r="J318" i="3"/>
  <c r="J313" i="3"/>
  <c r="AS108" i="3"/>
  <c r="O198" i="3"/>
  <c r="Q200" i="3"/>
  <c r="G204" i="3"/>
  <c r="P207" i="3"/>
  <c r="Q285" i="3"/>
  <c r="R289" i="3"/>
  <c r="H326" i="3"/>
  <c r="O329" i="3"/>
  <c r="P334" i="3"/>
  <c r="R367" i="3"/>
  <c r="P370" i="3"/>
  <c r="K373" i="3"/>
  <c r="M376" i="3"/>
  <c r="G286" i="3"/>
  <c r="J290" i="3"/>
  <c r="M326" i="3"/>
  <c r="Q329" i="3"/>
  <c r="R335" i="3"/>
  <c r="J368" i="3"/>
  <c r="Q370" i="3"/>
  <c r="L373" i="3"/>
  <c r="R376" i="3"/>
  <c r="N368" i="3"/>
  <c r="H371" i="3"/>
  <c r="G374" i="3"/>
  <c r="N377" i="3"/>
  <c r="H327" i="3"/>
  <c r="G331" i="3"/>
  <c r="J366" i="3"/>
  <c r="O368" i="3"/>
  <c r="I371" i="3"/>
  <c r="P374" i="3"/>
  <c r="O377" i="3"/>
  <c r="AQ187" i="3"/>
  <c r="H284" i="3"/>
  <c r="G288" i="3"/>
  <c r="N291" i="3"/>
  <c r="G324" i="3"/>
  <c r="M327" i="3"/>
  <c r="R331" i="3"/>
  <c r="P366" i="3"/>
  <c r="H369" i="3"/>
  <c r="R371" i="3"/>
  <c r="H375" i="3"/>
  <c r="AS107" i="3"/>
  <c r="AO188" i="3"/>
  <c r="AS192" i="3"/>
  <c r="P199" i="3"/>
  <c r="K203" i="3"/>
  <c r="K206" i="3"/>
  <c r="H265" i="3"/>
  <c r="J284" i="3"/>
  <c r="H288" i="3"/>
  <c r="H292" i="3"/>
  <c r="M324" i="3"/>
  <c r="K328" i="3"/>
  <c r="J332" i="3"/>
  <c r="Q366" i="3"/>
  <c r="J369" i="3"/>
  <c r="I372" i="3"/>
  <c r="I375" i="3"/>
  <c r="AM58" i="3"/>
  <c r="AT192" i="3"/>
  <c r="G198" i="3"/>
  <c r="R199" i="3"/>
  <c r="L203" i="3"/>
  <c r="K207" i="3"/>
  <c r="I237" i="3"/>
  <c r="P255" i="3"/>
  <c r="K265" i="3"/>
  <c r="O284" i="3"/>
  <c r="N288" i="3"/>
  <c r="M292" i="3"/>
  <c r="G325" i="3"/>
  <c r="M328" i="3"/>
  <c r="L333" i="3"/>
  <c r="G367" i="3"/>
  <c r="Q369" i="3"/>
  <c r="O372" i="3"/>
  <c r="O375" i="3"/>
  <c r="AF88" i="9" a="1"/>
  <c r="AG88" i="9" s="1"/>
  <c r="AI91" i="9"/>
  <c r="AH91" i="9"/>
  <c r="AG135" i="9"/>
  <c r="AI132" i="9"/>
  <c r="AK133" i="9"/>
  <c r="AG131" i="9"/>
  <c r="AI133" i="9"/>
  <c r="AK130" i="9"/>
  <c r="AJ135" i="9"/>
  <c r="AF133" i="9"/>
  <c r="AH130" i="9"/>
  <c r="AH135" i="9"/>
  <c r="AK131" i="9"/>
  <c r="AI134" i="9"/>
  <c r="AF131" i="9"/>
  <c r="AG134" i="9"/>
  <c r="AI130" i="9"/>
  <c r="AF135" i="9"/>
  <c r="AJ130" i="9"/>
  <c r="AJ134" i="9"/>
  <c r="AF130" i="9"/>
  <c r="AF134" i="9"/>
  <c r="AH133" i="9"/>
  <c r="AI135" i="9"/>
  <c r="AG133" i="9"/>
  <c r="AJ132" i="9"/>
  <c r="AJ133" i="9"/>
  <c r="AH132" i="9"/>
  <c r="AG132" i="9"/>
  <c r="AF132" i="9"/>
  <c r="AJ131" i="9"/>
  <c r="AI131" i="9"/>
  <c r="AH131" i="9"/>
  <c r="AK132" i="9"/>
  <c r="AK135" i="9"/>
  <c r="AK134" i="9"/>
  <c r="AH134" i="9"/>
  <c r="AG130" i="9"/>
  <c r="AF158" i="9" a="1"/>
  <c r="AH50" i="9"/>
  <c r="AJ47" i="9"/>
  <c r="AK49" i="9"/>
  <c r="AG47" i="9"/>
  <c r="AJ49" i="9"/>
  <c r="AF47" i="9"/>
  <c r="AH49" i="9"/>
  <c r="AJ46" i="9"/>
  <c r="AK50" i="9"/>
  <c r="AH47" i="9"/>
  <c r="AG50" i="9"/>
  <c r="AG46" i="9"/>
  <c r="AF50" i="9"/>
  <c r="AF46" i="9"/>
  <c r="AI49" i="9"/>
  <c r="AG49" i="9"/>
  <c r="AF49" i="9"/>
  <c r="AI48" i="9"/>
  <c r="AK51" i="9"/>
  <c r="AH48" i="9"/>
  <c r="AI51" i="9"/>
  <c r="AF48" i="9"/>
  <c r="AJ51" i="9"/>
  <c r="AG48" i="9"/>
  <c r="AK48" i="9"/>
  <c r="AK47" i="9"/>
  <c r="AJ48" i="9"/>
  <c r="AI47" i="9"/>
  <c r="AI46" i="9"/>
  <c r="AK46" i="9"/>
  <c r="AH46" i="9"/>
  <c r="AH51" i="9"/>
  <c r="AG51" i="9"/>
  <c r="AF51" i="9"/>
  <c r="AJ50" i="9"/>
  <c r="AI50" i="9"/>
  <c r="AF74" i="9" a="1"/>
  <c r="AK176" i="9"/>
  <c r="AG174" i="9"/>
  <c r="AJ175" i="9"/>
  <c r="AF173" i="9"/>
  <c r="AI175" i="9"/>
  <c r="AK172" i="9"/>
  <c r="AK177" i="9"/>
  <c r="AG175" i="9"/>
  <c r="AI172" i="9"/>
  <c r="AJ177" i="9"/>
  <c r="AF175" i="9"/>
  <c r="AH172" i="9"/>
  <c r="AH177" i="9"/>
  <c r="AJ174" i="9"/>
  <c r="AF172" i="9"/>
  <c r="AH176" i="9"/>
  <c r="AH175" i="9"/>
  <c r="AI174" i="9"/>
  <c r="AK175" i="9"/>
  <c r="AH174" i="9"/>
  <c r="AK173" i="9"/>
  <c r="AI173" i="9"/>
  <c r="AF174" i="9"/>
  <c r="AG173" i="9"/>
  <c r="AJ172" i="9"/>
  <c r="AK174" i="9"/>
  <c r="AJ173" i="9"/>
  <c r="AI177" i="9"/>
  <c r="AG177" i="9"/>
  <c r="AF177" i="9"/>
  <c r="AJ176" i="9"/>
  <c r="AI176" i="9"/>
  <c r="AG176" i="9"/>
  <c r="AH173" i="9"/>
  <c r="AF176" i="9"/>
  <c r="AG172" i="9"/>
  <c r="AI64" i="9"/>
  <c r="AK61" i="9"/>
  <c r="AK63" i="9"/>
  <c r="AG61" i="9"/>
  <c r="AI63" i="9"/>
  <c r="AK60" i="9"/>
  <c r="AG64" i="9"/>
  <c r="AJ60" i="9"/>
  <c r="AH63" i="9"/>
  <c r="AG60" i="9"/>
  <c r="AG63" i="9"/>
  <c r="AF60" i="9"/>
  <c r="AK62" i="9"/>
  <c r="AK65" i="9"/>
  <c r="AF62" i="9"/>
  <c r="AG65" i="9"/>
  <c r="AF61" i="9"/>
  <c r="AJ64" i="9"/>
  <c r="AF64" i="9"/>
  <c r="AH64" i="9"/>
  <c r="AJ63" i="9"/>
  <c r="AF63" i="9"/>
  <c r="AH62" i="9"/>
  <c r="AG62" i="9"/>
  <c r="AJ61" i="9"/>
  <c r="AI61" i="9"/>
  <c r="AF65" i="9"/>
  <c r="AJ62" i="9"/>
  <c r="AK64" i="9"/>
  <c r="AJ65" i="9"/>
  <c r="AI65" i="9"/>
  <c r="AH65" i="9"/>
  <c r="AI62" i="9"/>
  <c r="AH61" i="9"/>
  <c r="AI60" i="9"/>
  <c r="AH60" i="9"/>
  <c r="AG107" i="9"/>
  <c r="AI104" i="9"/>
  <c r="AK106" i="9"/>
  <c r="AG104" i="9"/>
  <c r="AF106" i="9"/>
  <c r="AF103" i="9"/>
  <c r="AJ105" i="9"/>
  <c r="AJ102" i="9"/>
  <c r="AF105" i="9"/>
  <c r="AF102" i="9"/>
  <c r="AI107" i="9"/>
  <c r="AJ103" i="9"/>
  <c r="AI106" i="9"/>
  <c r="AK102" i="9"/>
  <c r="AG106" i="9"/>
  <c r="AH102" i="9"/>
  <c r="AK103" i="9"/>
  <c r="AJ106" i="9"/>
  <c r="AK105" i="9"/>
  <c r="AI105" i="9"/>
  <c r="AH105" i="9"/>
  <c r="AK104" i="9"/>
  <c r="AJ104" i="9"/>
  <c r="AF104" i="9"/>
  <c r="AG103" i="9"/>
  <c r="AI102" i="9"/>
  <c r="AJ107" i="9"/>
  <c r="AH107" i="9"/>
  <c r="AH106" i="9"/>
  <c r="AF107" i="9"/>
  <c r="AG105" i="9"/>
  <c r="AH104" i="9"/>
  <c r="AI103" i="9"/>
  <c r="AH103" i="9"/>
  <c r="AG102" i="9"/>
  <c r="AK107" i="9"/>
  <c r="AF144" i="9" a="1"/>
  <c r="AF22" i="9"/>
  <c r="AH19" i="9"/>
  <c r="AK21" i="9"/>
  <c r="AG19" i="9"/>
  <c r="AI21" i="9"/>
  <c r="AK18" i="9"/>
  <c r="AI23" i="9"/>
  <c r="AH20" i="9"/>
  <c r="AH21" i="9"/>
  <c r="AF18" i="9"/>
  <c r="AG21" i="9"/>
  <c r="AF21" i="9"/>
  <c r="AK20" i="9"/>
  <c r="AJ20" i="9"/>
  <c r="AH23" i="9"/>
  <c r="AF20" i="9"/>
  <c r="AG23" i="9"/>
  <c r="AK19" i="9"/>
  <c r="AK22" i="9"/>
  <c r="AI19" i="9"/>
  <c r="AF23" i="9"/>
  <c r="AJ19" i="9"/>
  <c r="AH22" i="9"/>
  <c r="AJ21" i="9"/>
  <c r="AG22" i="9"/>
  <c r="AH18" i="9"/>
  <c r="AG18" i="9"/>
  <c r="AK23" i="9"/>
  <c r="AJ18" i="9"/>
  <c r="AJ23" i="9"/>
  <c r="AJ22" i="9"/>
  <c r="AI22" i="9"/>
  <c r="AI20" i="9"/>
  <c r="AG20" i="9"/>
  <c r="AF19" i="9"/>
  <c r="AI18" i="9"/>
  <c r="AO4" i="9" a="1"/>
  <c r="AF186" i="9" a="1"/>
  <c r="AF32" i="9" a="1"/>
  <c r="AR4" i="9" a="1"/>
  <c r="AK120" i="9"/>
  <c r="AG118" i="9"/>
  <c r="AI120" i="9"/>
  <c r="AK117" i="9"/>
  <c r="AK121" i="9"/>
  <c r="AK118" i="9"/>
  <c r="AG121" i="9"/>
  <c r="AF118" i="9"/>
  <c r="AJ120" i="9"/>
  <c r="AI117" i="9"/>
  <c r="AH120" i="9"/>
  <c r="AK116" i="9"/>
  <c r="AF120" i="9"/>
  <c r="AI116" i="9"/>
  <c r="AJ119" i="9"/>
  <c r="AG116" i="9"/>
  <c r="AH119" i="9"/>
  <c r="AJ117" i="9"/>
  <c r="AJ121" i="9"/>
  <c r="AJ116" i="9"/>
  <c r="AH121" i="9"/>
  <c r="AF116" i="9"/>
  <c r="AG117" i="9"/>
  <c r="AF121" i="9"/>
  <c r="AK119" i="9"/>
  <c r="AI119" i="9"/>
  <c r="AG119" i="9"/>
  <c r="AF119" i="9"/>
  <c r="AJ118" i="9"/>
  <c r="AI118" i="9"/>
  <c r="AH117" i="9"/>
  <c r="AH116" i="9"/>
  <c r="AI121" i="9"/>
  <c r="AG120" i="9"/>
  <c r="AH118" i="9"/>
  <c r="AF117" i="9"/>
  <c r="K215" i="3"/>
  <c r="I216" i="3"/>
  <c r="M216" i="3"/>
  <c r="H218" i="3"/>
  <c r="I218" i="3"/>
  <c r="O219" i="3"/>
  <c r="H221" i="3"/>
  <c r="K221" i="3"/>
  <c r="I222" i="3"/>
  <c r="G212" i="3"/>
  <c r="Q223" i="3"/>
  <c r="Q212" i="3"/>
  <c r="G213" i="3"/>
  <c r="K213" i="3"/>
  <c r="M213" i="3"/>
  <c r="Q214" i="3"/>
  <c r="I215" i="3"/>
  <c r="H214" i="3"/>
  <c r="P216" i="3"/>
  <c r="P219" i="3"/>
  <c r="K222" i="3"/>
  <c r="I214" i="3"/>
  <c r="Q216" i="3"/>
  <c r="Q219" i="3"/>
  <c r="O222" i="3"/>
  <c r="M214" i="3"/>
  <c r="H217" i="3"/>
  <c r="G220" i="3"/>
  <c r="P222" i="3"/>
  <c r="N214" i="3"/>
  <c r="L217" i="3"/>
  <c r="H220" i="3"/>
  <c r="Q222" i="3"/>
  <c r="O214" i="3"/>
  <c r="M217" i="3"/>
  <c r="I220" i="3"/>
  <c r="K223" i="3"/>
  <c r="N217" i="3"/>
  <c r="J220" i="3"/>
  <c r="L223" i="3"/>
  <c r="L212" i="3"/>
  <c r="R214" i="3"/>
  <c r="Q217" i="3"/>
  <c r="L220" i="3"/>
  <c r="O223" i="3"/>
  <c r="M212" i="3"/>
  <c r="H215" i="3"/>
  <c r="G218" i="3"/>
  <c r="G221" i="3"/>
  <c r="P223" i="3"/>
  <c r="H213" i="3"/>
  <c r="P215" i="3"/>
  <c r="M218" i="3"/>
  <c r="L221" i="3"/>
  <c r="I213" i="3"/>
  <c r="Q215" i="3"/>
  <c r="N218" i="3"/>
  <c r="N221" i="3"/>
  <c r="J213" i="3"/>
  <c r="R215" i="3"/>
  <c r="P218" i="3"/>
  <c r="Q221" i="3"/>
  <c r="I219" i="3"/>
  <c r="G222" i="3"/>
  <c r="L213" i="3"/>
  <c r="J216" i="3"/>
  <c r="K219" i="3"/>
  <c r="H222" i="3"/>
  <c r="G256" i="3"/>
  <c r="R261" i="3"/>
  <c r="G257" i="3"/>
  <c r="R262" i="3"/>
  <c r="H257" i="3"/>
  <c r="G263" i="3"/>
  <c r="J257" i="3"/>
  <c r="M263" i="3"/>
  <c r="M257" i="3"/>
  <c r="K264" i="3"/>
  <c r="G258" i="3"/>
  <c r="Q264" i="3"/>
  <c r="G259" i="3"/>
  <c r="R264" i="3"/>
  <c r="Q259" i="3"/>
  <c r="K254" i="3"/>
  <c r="G260" i="3"/>
  <c r="I255" i="3"/>
  <c r="J260" i="3"/>
  <c r="N255" i="3"/>
  <c r="H261" i="3"/>
  <c r="J344" i="3"/>
  <c r="O344" i="3"/>
  <c r="Q344" i="3"/>
  <c r="G345" i="3"/>
  <c r="L345" i="3"/>
  <c r="N345" i="3"/>
  <c r="G338" i="3"/>
  <c r="G346" i="3"/>
  <c r="J338" i="3"/>
  <c r="J346" i="3"/>
  <c r="O339" i="3"/>
  <c r="L349" i="3"/>
  <c r="K340" i="3"/>
  <c r="M340" i="3"/>
  <c r="J341" i="3"/>
  <c r="K341" i="3"/>
  <c r="I367" i="3"/>
  <c r="L369" i="3"/>
  <c r="K371" i="3"/>
  <c r="M373" i="3"/>
  <c r="G376" i="3"/>
  <c r="K367" i="3"/>
  <c r="M369" i="3"/>
  <c r="N371" i="3"/>
  <c r="N373" i="3"/>
  <c r="H376" i="3"/>
  <c r="N367" i="3"/>
  <c r="N369" i="3"/>
  <c r="O371" i="3"/>
  <c r="P373" i="3"/>
  <c r="K376" i="3"/>
  <c r="P367" i="3"/>
  <c r="P369" i="3"/>
  <c r="P371" i="3"/>
  <c r="R373" i="3"/>
  <c r="L376" i="3"/>
  <c r="G368" i="3"/>
  <c r="R369" i="3"/>
  <c r="G372" i="3"/>
  <c r="K374" i="3"/>
  <c r="N376" i="3"/>
  <c r="G366" i="3"/>
  <c r="I368" i="3"/>
  <c r="G370" i="3"/>
  <c r="H372" i="3"/>
  <c r="L374" i="3"/>
  <c r="O376" i="3"/>
  <c r="K366" i="3"/>
  <c r="K368" i="3"/>
  <c r="K370" i="3"/>
  <c r="K372" i="3"/>
  <c r="Q374" i="3"/>
  <c r="H377" i="3"/>
  <c r="N366" i="3"/>
  <c r="L368" i="3"/>
  <c r="L370" i="3"/>
  <c r="L372" i="3"/>
  <c r="R374" i="3"/>
  <c r="K377" i="3"/>
  <c r="O366" i="3"/>
  <c r="M368" i="3"/>
  <c r="N370" i="3"/>
  <c r="N372" i="3"/>
  <c r="G375" i="3"/>
  <c r="L377" i="3"/>
  <c r="R366" i="3"/>
  <c r="R368" i="3"/>
  <c r="G371" i="3"/>
  <c r="J373" i="3"/>
  <c r="K375" i="3"/>
  <c r="R377" i="3"/>
  <c r="J359" i="3"/>
  <c r="G352" i="3"/>
  <c r="R353" i="3"/>
  <c r="P355" i="3"/>
  <c r="M357" i="3"/>
  <c r="N359" i="3"/>
  <c r="K361" i="3"/>
  <c r="N363" i="3"/>
  <c r="K357" i="3"/>
  <c r="H352" i="3"/>
  <c r="H354" i="3"/>
  <c r="Q355" i="3"/>
  <c r="P357" i="3"/>
  <c r="O359" i="3"/>
  <c r="L361" i="3"/>
  <c r="O363" i="3"/>
  <c r="I361" i="3"/>
  <c r="I352" i="3"/>
  <c r="I354" i="3"/>
  <c r="R355" i="3"/>
  <c r="R357" i="3"/>
  <c r="P359" i="3"/>
  <c r="M361" i="3"/>
  <c r="P363" i="3"/>
  <c r="L352" i="3"/>
  <c r="J354" i="3"/>
  <c r="G356" i="3"/>
  <c r="H358" i="3"/>
  <c r="Q359" i="3"/>
  <c r="P361" i="3"/>
  <c r="Q363" i="3"/>
  <c r="M352" i="3"/>
  <c r="K354" i="3"/>
  <c r="I356" i="3"/>
  <c r="I358" i="3"/>
  <c r="R359" i="3"/>
  <c r="R361" i="3"/>
  <c r="R363" i="3"/>
  <c r="I363" i="3"/>
  <c r="J361" i="3"/>
  <c r="N352" i="3"/>
  <c r="L354" i="3"/>
  <c r="L356" i="3"/>
  <c r="J358" i="3"/>
  <c r="G360" i="3"/>
  <c r="H362" i="3"/>
  <c r="J363" i="3"/>
  <c r="P352" i="3"/>
  <c r="N354" i="3"/>
  <c r="M356" i="3"/>
  <c r="K358" i="3"/>
  <c r="I360" i="3"/>
  <c r="I362" i="3"/>
  <c r="O355" i="3"/>
  <c r="Q352" i="3"/>
  <c r="O354" i="3"/>
  <c r="N356" i="3"/>
  <c r="L358" i="3"/>
  <c r="L360" i="3"/>
  <c r="J362" i="3"/>
  <c r="L357" i="3"/>
  <c r="G353" i="3"/>
  <c r="P354" i="3"/>
  <c r="P356" i="3"/>
  <c r="N358" i="3"/>
  <c r="M360" i="3"/>
  <c r="K362" i="3"/>
  <c r="Q353" i="3"/>
  <c r="H353" i="3"/>
  <c r="Q354" i="3"/>
  <c r="Q356" i="3"/>
  <c r="O358" i="3"/>
  <c r="N360" i="3"/>
  <c r="L362" i="3"/>
  <c r="N355" i="3"/>
  <c r="L359" i="3"/>
  <c r="I353" i="3"/>
  <c r="H355" i="3"/>
  <c r="G357" i="3"/>
  <c r="P358" i="3"/>
  <c r="P360" i="3"/>
  <c r="N362" i="3"/>
  <c r="J353" i="3"/>
  <c r="I355" i="3"/>
  <c r="H357" i="3"/>
  <c r="Q358" i="3"/>
  <c r="Q360" i="3"/>
  <c r="P362" i="3"/>
  <c r="K353" i="3"/>
  <c r="L355" i="3"/>
  <c r="I357" i="3"/>
  <c r="H359" i="3"/>
  <c r="R360" i="3"/>
  <c r="Q362" i="3"/>
  <c r="L353" i="3"/>
  <c r="M355" i="3"/>
  <c r="J357" i="3"/>
  <c r="I359" i="3"/>
  <c r="G361" i="3"/>
  <c r="H363" i="3"/>
  <c r="I307" i="3"/>
  <c r="K296" i="3"/>
  <c r="Q307" i="3"/>
  <c r="L296" i="3"/>
  <c r="H297" i="3"/>
  <c r="N298" i="3"/>
  <c r="O299" i="3"/>
  <c r="R299" i="3"/>
  <c r="K300" i="3"/>
  <c r="O300" i="3"/>
  <c r="J301" i="3"/>
  <c r="J303" i="3"/>
  <c r="L303" i="3"/>
  <c r="R303" i="3"/>
  <c r="N304" i="3"/>
  <c r="H306" i="3"/>
  <c r="P241" i="3"/>
  <c r="M243" i="3"/>
  <c r="I245" i="3"/>
  <c r="Q246" i="3"/>
  <c r="O248" i="3"/>
  <c r="K250" i="3"/>
  <c r="I240" i="3"/>
  <c r="G242" i="3"/>
  <c r="O243" i="3"/>
  <c r="K245" i="3"/>
  <c r="H247" i="3"/>
  <c r="Q248" i="3"/>
  <c r="M250" i="3"/>
  <c r="L240" i="3"/>
  <c r="H242" i="3"/>
  <c r="P243" i="3"/>
  <c r="L245" i="3"/>
  <c r="J247" i="3"/>
  <c r="R248" i="3"/>
  <c r="O250" i="3"/>
  <c r="M240" i="3"/>
  <c r="I242" i="3"/>
  <c r="Q243" i="3"/>
  <c r="M245" i="3"/>
  <c r="K247" i="3"/>
  <c r="G249" i="3"/>
  <c r="P250" i="3"/>
  <c r="I249" i="3"/>
  <c r="G251" i="3"/>
  <c r="O240" i="3"/>
  <c r="K242" i="3"/>
  <c r="G244" i="3"/>
  <c r="Q245" i="3"/>
  <c r="M247" i="3"/>
  <c r="J249" i="3"/>
  <c r="H251" i="3"/>
  <c r="P240" i="3"/>
  <c r="L242" i="3"/>
  <c r="H244" i="3"/>
  <c r="R245" i="3"/>
  <c r="O247" i="3"/>
  <c r="L249" i="3"/>
  <c r="I251" i="3"/>
  <c r="H241" i="3"/>
  <c r="P242" i="3"/>
  <c r="O244" i="3"/>
  <c r="L246" i="3"/>
  <c r="H248" i="3"/>
  <c r="Q249" i="3"/>
  <c r="N251" i="3"/>
  <c r="I241" i="3"/>
  <c r="G243" i="3"/>
  <c r="P244" i="3"/>
  <c r="M246" i="3"/>
  <c r="I248" i="3"/>
  <c r="R249" i="3"/>
  <c r="O251" i="3"/>
  <c r="H250" i="3"/>
  <c r="P251" i="3"/>
  <c r="K241" i="3"/>
  <c r="J243" i="3"/>
  <c r="G245" i="3"/>
  <c r="O246" i="3"/>
  <c r="L248" i="3"/>
  <c r="I250" i="3"/>
  <c r="H325" i="3"/>
  <c r="L327" i="3"/>
  <c r="P329" i="3"/>
  <c r="H332" i="3"/>
  <c r="O334" i="3"/>
  <c r="J325" i="3"/>
  <c r="P327" i="3"/>
  <c r="H330" i="3"/>
  <c r="K332" i="3"/>
  <c r="Q334" i="3"/>
  <c r="K325" i="3"/>
  <c r="Q327" i="3"/>
  <c r="I330" i="3"/>
  <c r="M332" i="3"/>
  <c r="R334" i="3"/>
  <c r="M325" i="3"/>
  <c r="H328" i="3"/>
  <c r="J330" i="3"/>
  <c r="P332" i="3"/>
  <c r="G335" i="3"/>
  <c r="O325" i="3"/>
  <c r="I328" i="3"/>
  <c r="M330" i="3"/>
  <c r="H333" i="3"/>
  <c r="H335" i="3"/>
  <c r="P325" i="3"/>
  <c r="J328" i="3"/>
  <c r="O330" i="3"/>
  <c r="I333" i="3"/>
  <c r="L335" i="3"/>
  <c r="J333" i="3"/>
  <c r="N335" i="3"/>
  <c r="I326" i="3"/>
  <c r="L328" i="3"/>
  <c r="R330" i="3"/>
  <c r="K333" i="3"/>
  <c r="P335" i="3"/>
  <c r="I324" i="3"/>
  <c r="N326" i="3"/>
  <c r="Q328" i="3"/>
  <c r="L331" i="3"/>
  <c r="M333" i="3"/>
  <c r="J324" i="3"/>
  <c r="O326" i="3"/>
  <c r="H329" i="3"/>
  <c r="M331" i="3"/>
  <c r="O333" i="3"/>
  <c r="L324" i="3"/>
  <c r="P326" i="3"/>
  <c r="I329" i="3"/>
  <c r="N331" i="3"/>
  <c r="Q333" i="3"/>
  <c r="P331" i="3"/>
  <c r="H334" i="3"/>
  <c r="R324" i="3"/>
  <c r="R326" i="3"/>
  <c r="L329" i="3"/>
  <c r="Q331" i="3"/>
  <c r="J334" i="3"/>
  <c r="M282" i="3"/>
  <c r="R285" i="3"/>
  <c r="L289" i="3"/>
  <c r="O292" i="3"/>
  <c r="R282" i="3"/>
  <c r="I286" i="3"/>
  <c r="G290" i="3"/>
  <c r="J293" i="3"/>
  <c r="J283" i="3"/>
  <c r="L286" i="3"/>
  <c r="H290" i="3"/>
  <c r="M293" i="3"/>
  <c r="K283" i="3"/>
  <c r="P286" i="3"/>
  <c r="I290" i="3"/>
  <c r="O293" i="3"/>
  <c r="P283" i="3"/>
  <c r="J287" i="3"/>
  <c r="K290" i="3"/>
  <c r="Q283" i="3"/>
  <c r="N287" i="3"/>
  <c r="O290" i="3"/>
  <c r="R284" i="3"/>
  <c r="I288" i="3"/>
  <c r="Q291" i="3"/>
  <c r="G285" i="3"/>
  <c r="K288" i="3"/>
  <c r="G292" i="3"/>
  <c r="N285" i="3"/>
  <c r="R288" i="3"/>
  <c r="P268" i="3"/>
  <c r="I270" i="3"/>
  <c r="N271" i="3"/>
  <c r="G273" i="3"/>
  <c r="L274" i="3"/>
  <c r="Q275" i="3"/>
  <c r="K277" i="3"/>
  <c r="P278" i="3"/>
  <c r="Q268" i="3"/>
  <c r="J270" i="3"/>
  <c r="O271" i="3"/>
  <c r="H273" i="3"/>
  <c r="M274" i="3"/>
  <c r="G276" i="3"/>
  <c r="L277" i="3"/>
  <c r="Q278" i="3"/>
  <c r="R268" i="3"/>
  <c r="K270" i="3"/>
  <c r="P271" i="3"/>
  <c r="I273" i="3"/>
  <c r="O274" i="3"/>
  <c r="H276" i="3"/>
  <c r="M277" i="3"/>
  <c r="R278" i="3"/>
  <c r="G269" i="3"/>
  <c r="L270" i="3"/>
  <c r="Q271" i="3"/>
  <c r="K273" i="3"/>
  <c r="P274" i="3"/>
  <c r="I276" i="3"/>
  <c r="N277" i="3"/>
  <c r="G279" i="3"/>
  <c r="H269" i="3"/>
  <c r="M270" i="3"/>
  <c r="G272" i="3"/>
  <c r="L273" i="3"/>
  <c r="Q274" i="3"/>
  <c r="J276" i="3"/>
  <c r="O277" i="3"/>
  <c r="H279" i="3"/>
  <c r="I269" i="3"/>
  <c r="O270" i="3"/>
  <c r="H272" i="3"/>
  <c r="M273" i="3"/>
  <c r="R274" i="3"/>
  <c r="K276" i="3"/>
  <c r="P277" i="3"/>
  <c r="I279" i="3"/>
  <c r="K269" i="3"/>
  <c r="P270" i="3"/>
  <c r="I272" i="3"/>
  <c r="N273" i="3"/>
  <c r="G275" i="3"/>
  <c r="L276" i="3"/>
  <c r="Q277" i="3"/>
  <c r="J279" i="3"/>
  <c r="G268" i="3"/>
  <c r="L269" i="3"/>
  <c r="Q270" i="3"/>
  <c r="J272" i="3"/>
  <c r="O273" i="3"/>
  <c r="H275" i="3"/>
  <c r="M276" i="3"/>
  <c r="R277" i="3"/>
  <c r="K279" i="3"/>
  <c r="H268" i="3"/>
  <c r="M269" i="3"/>
  <c r="R270" i="3"/>
  <c r="K272" i="3"/>
  <c r="P273" i="3"/>
  <c r="I275" i="3"/>
  <c r="N276" i="3"/>
  <c r="G278" i="3"/>
  <c r="L279" i="3"/>
  <c r="I268" i="3"/>
  <c r="N269" i="3"/>
  <c r="G271" i="3"/>
  <c r="L272" i="3"/>
  <c r="Q273" i="3"/>
  <c r="J275" i="3"/>
  <c r="O276" i="3"/>
  <c r="H278" i="3"/>
  <c r="M279" i="3"/>
  <c r="J268" i="3"/>
  <c r="O269" i="3"/>
  <c r="H271" i="3"/>
  <c r="M272" i="3"/>
  <c r="R273" i="3"/>
  <c r="K275" i="3"/>
  <c r="P276" i="3"/>
  <c r="I278" i="3"/>
  <c r="N279" i="3"/>
  <c r="K268" i="3"/>
  <c r="P269" i="3"/>
  <c r="I271" i="3"/>
  <c r="N272" i="3"/>
  <c r="G274" i="3"/>
  <c r="L275" i="3"/>
  <c r="Q276" i="3"/>
  <c r="J278" i="3"/>
  <c r="O279" i="3"/>
  <c r="L268" i="3"/>
  <c r="Q269" i="3"/>
  <c r="J271" i="3"/>
  <c r="O272" i="3"/>
  <c r="H274" i="3"/>
  <c r="M275" i="3"/>
  <c r="R276" i="3"/>
  <c r="K278" i="3"/>
  <c r="P279" i="3"/>
  <c r="M268" i="3"/>
  <c r="R269" i="3"/>
  <c r="K271" i="3"/>
  <c r="P272" i="3"/>
  <c r="I274" i="3"/>
  <c r="N275" i="3"/>
  <c r="G277" i="3"/>
  <c r="L278" i="3"/>
  <c r="Q279" i="3"/>
  <c r="N268" i="3"/>
  <c r="G270" i="3"/>
  <c r="L271" i="3"/>
  <c r="Q272" i="3"/>
  <c r="J274" i="3"/>
  <c r="O275" i="3"/>
  <c r="H277" i="3"/>
  <c r="M278" i="3"/>
  <c r="I198" i="3"/>
  <c r="G200" i="3"/>
  <c r="H202" i="3"/>
  <c r="I204" i="3"/>
  <c r="N206" i="3"/>
  <c r="O208" i="3"/>
  <c r="J198" i="3"/>
  <c r="I200" i="3"/>
  <c r="I202" i="3"/>
  <c r="N204" i="3"/>
  <c r="O206" i="3"/>
  <c r="P208" i="3"/>
  <c r="K198" i="3"/>
  <c r="J200" i="3"/>
  <c r="J202" i="3"/>
  <c r="O204" i="3"/>
  <c r="Q206" i="3"/>
  <c r="Q208" i="3"/>
  <c r="L198" i="3"/>
  <c r="K200" i="3"/>
  <c r="K202" i="3"/>
  <c r="P204" i="3"/>
  <c r="R206" i="3"/>
  <c r="R208" i="3"/>
  <c r="N198" i="3"/>
  <c r="M200" i="3"/>
  <c r="L202" i="3"/>
  <c r="R204" i="3"/>
  <c r="G207" i="3"/>
  <c r="G209" i="3"/>
  <c r="N200" i="3"/>
  <c r="R202" i="3"/>
  <c r="G205" i="3"/>
  <c r="I207" i="3"/>
  <c r="M209" i="3"/>
  <c r="Q198" i="3"/>
  <c r="O200" i="3"/>
  <c r="G203" i="3"/>
  <c r="H205" i="3"/>
  <c r="J207" i="3"/>
  <c r="N209" i="3"/>
  <c r="L199" i="3"/>
  <c r="M201" i="3"/>
  <c r="N203" i="3"/>
  <c r="O205" i="3"/>
  <c r="G208" i="3"/>
  <c r="N199" i="3"/>
  <c r="O201" i="3"/>
  <c r="O203" i="3"/>
  <c r="Q205" i="3"/>
  <c r="J208" i="3"/>
  <c r="O199" i="3"/>
  <c r="Q201" i="3"/>
  <c r="P203" i="3"/>
  <c r="I206" i="3"/>
  <c r="K208" i="3"/>
  <c r="R201" i="3"/>
  <c r="R203" i="3"/>
  <c r="J206" i="3"/>
  <c r="M208" i="3"/>
  <c r="M226" i="3"/>
  <c r="G228" i="3"/>
  <c r="M229" i="3"/>
  <c r="G231" i="3"/>
  <c r="N232" i="3"/>
  <c r="H234" i="3"/>
  <c r="O235" i="3"/>
  <c r="K237" i="3"/>
  <c r="N226" i="3"/>
  <c r="H228" i="3"/>
  <c r="N229" i="3"/>
  <c r="H231" i="3"/>
  <c r="O232" i="3"/>
  <c r="I234" i="3"/>
  <c r="P235" i="3"/>
  <c r="L237" i="3"/>
  <c r="O226" i="3"/>
  <c r="I228" i="3"/>
  <c r="O229" i="3"/>
  <c r="J231" i="3"/>
  <c r="P232" i="3"/>
  <c r="J234" i="3"/>
  <c r="R235" i="3"/>
  <c r="M237" i="3"/>
  <c r="P226" i="3"/>
  <c r="J228" i="3"/>
  <c r="P229" i="3"/>
  <c r="K231" i="3"/>
  <c r="Q232" i="3"/>
  <c r="K234" i="3"/>
  <c r="G236" i="3"/>
  <c r="N237" i="3"/>
  <c r="Q226" i="3"/>
  <c r="K228" i="3"/>
  <c r="R229" i="3"/>
  <c r="L231" i="3"/>
  <c r="R232" i="3"/>
  <c r="M234" i="3"/>
  <c r="H236" i="3"/>
  <c r="O237" i="3"/>
  <c r="R226" i="3"/>
  <c r="L228" i="3"/>
  <c r="G230" i="3"/>
  <c r="M231" i="3"/>
  <c r="H233" i="3"/>
  <c r="N234" i="3"/>
  <c r="I236" i="3"/>
  <c r="P237" i="3"/>
  <c r="G227" i="3"/>
  <c r="N228" i="3"/>
  <c r="H230" i="3"/>
  <c r="O231" i="3"/>
  <c r="I233" i="3"/>
  <c r="O234" i="3"/>
  <c r="J236" i="3"/>
  <c r="R237" i="3"/>
  <c r="H227" i="3"/>
  <c r="O228" i="3"/>
  <c r="J230" i="3"/>
  <c r="P231" i="3"/>
  <c r="J233" i="3"/>
  <c r="P234" i="3"/>
  <c r="K236" i="3"/>
  <c r="J227" i="3"/>
  <c r="Q228" i="3"/>
  <c r="K230" i="3"/>
  <c r="Q231" i="3"/>
  <c r="K233" i="3"/>
  <c r="Q234" i="3"/>
  <c r="L236" i="3"/>
  <c r="L227" i="3"/>
  <c r="R228" i="3"/>
  <c r="L230" i="3"/>
  <c r="R231" i="3"/>
  <c r="L233" i="3"/>
  <c r="R234" i="3"/>
  <c r="N236" i="3"/>
  <c r="G226" i="3"/>
  <c r="M227" i="3"/>
  <c r="G229" i="3"/>
  <c r="M230" i="3"/>
  <c r="G232" i="3"/>
  <c r="M233" i="3"/>
  <c r="G235" i="3"/>
  <c r="O236" i="3"/>
  <c r="H226" i="3"/>
  <c r="N227" i="3"/>
  <c r="H229" i="3"/>
  <c r="N230" i="3"/>
  <c r="H232" i="3"/>
  <c r="N233" i="3"/>
  <c r="H235" i="3"/>
  <c r="P236" i="3"/>
  <c r="I226" i="3"/>
  <c r="O227" i="3"/>
  <c r="I229" i="3"/>
  <c r="O230" i="3"/>
  <c r="I232" i="3"/>
  <c r="O233" i="3"/>
  <c r="J235" i="3"/>
  <c r="Q236" i="3"/>
  <c r="J226" i="3"/>
  <c r="P227" i="3"/>
  <c r="J229" i="3"/>
  <c r="P230" i="3"/>
  <c r="J232" i="3"/>
  <c r="P233" i="3"/>
  <c r="K235" i="3"/>
  <c r="R236" i="3"/>
  <c r="K226" i="3"/>
  <c r="Q227" i="3"/>
  <c r="K229" i="3"/>
  <c r="Q230" i="3"/>
  <c r="K232" i="3"/>
  <c r="R233" i="3"/>
  <c r="L235" i="3"/>
  <c r="H237" i="3"/>
  <c r="O311" i="3"/>
  <c r="K313" i="3"/>
  <c r="I315" i="3"/>
  <c r="G317" i="3"/>
  <c r="G319" i="3"/>
  <c r="G321" i="3"/>
  <c r="H310" i="3"/>
  <c r="P311" i="3"/>
  <c r="M313" i="3"/>
  <c r="L315" i="3"/>
  <c r="H317" i="3"/>
  <c r="I319" i="3"/>
  <c r="J321" i="3"/>
  <c r="I310" i="3"/>
  <c r="Q311" i="3"/>
  <c r="N313" i="3"/>
  <c r="M315" i="3"/>
  <c r="I317" i="3"/>
  <c r="J319" i="3"/>
  <c r="K321" i="3"/>
  <c r="J310" i="3"/>
  <c r="R311" i="3"/>
  <c r="P313" i="3"/>
  <c r="N315" i="3"/>
  <c r="J317" i="3"/>
  <c r="L319" i="3"/>
  <c r="N321" i="3"/>
  <c r="K310" i="3"/>
  <c r="G312" i="3"/>
  <c r="Q313" i="3"/>
  <c r="O315" i="3"/>
  <c r="K317" i="3"/>
  <c r="M319" i="3"/>
  <c r="O321" i="3"/>
  <c r="L310" i="3"/>
  <c r="I312" i="3"/>
  <c r="H314" i="3"/>
  <c r="P315" i="3"/>
  <c r="O317" i="3"/>
  <c r="P319" i="3"/>
  <c r="P321" i="3"/>
  <c r="M310" i="3"/>
  <c r="J312" i="3"/>
  <c r="I314" i="3"/>
  <c r="Q315" i="3"/>
  <c r="P317" i="3"/>
  <c r="Q319" i="3"/>
  <c r="Q321" i="3"/>
  <c r="N310" i="3"/>
  <c r="L312" i="3"/>
  <c r="J314" i="3"/>
  <c r="R315" i="3"/>
  <c r="R317" i="3"/>
  <c r="R319" i="3"/>
  <c r="R321" i="3"/>
  <c r="G320" i="3"/>
  <c r="J320" i="3"/>
  <c r="R310" i="3"/>
  <c r="Q312" i="3"/>
  <c r="M314" i="3"/>
  <c r="J316" i="3"/>
  <c r="K318" i="3"/>
  <c r="K320" i="3"/>
  <c r="H311" i="3"/>
  <c r="R312" i="3"/>
  <c r="N314" i="3"/>
  <c r="L316" i="3"/>
  <c r="L318" i="3"/>
  <c r="L320" i="3"/>
  <c r="I311" i="3"/>
  <c r="G313" i="3"/>
  <c r="O314" i="3"/>
  <c r="M316" i="3"/>
  <c r="M318" i="3"/>
  <c r="M320" i="3"/>
  <c r="L311" i="3"/>
  <c r="H313" i="3"/>
  <c r="Q314" i="3"/>
  <c r="P316" i="3"/>
  <c r="N318" i="3"/>
  <c r="O320" i="3"/>
  <c r="M311" i="3"/>
  <c r="I313" i="3"/>
  <c r="R314" i="3"/>
  <c r="Q316" i="3"/>
  <c r="O318" i="3"/>
  <c r="P320" i="3"/>
  <c r="AQ7" i="3"/>
  <c r="AN3" i="3"/>
  <c r="AS8" i="3"/>
  <c r="AL4" i="3"/>
  <c r="AT8" i="3"/>
  <c r="AW41" i="3"/>
  <c r="AU41" i="3"/>
  <c r="AW40" i="3"/>
  <c r="AU40" i="3"/>
  <c r="AW39" i="3"/>
  <c r="AV39" i="3"/>
  <c r="AT79" i="3"/>
  <c r="AS78" i="3"/>
  <c r="AR79" i="3"/>
  <c r="AT80" i="3"/>
  <c r="AS80" i="3"/>
  <c r="AS79" i="3"/>
  <c r="AT78" i="3"/>
  <c r="AR78" i="3"/>
  <c r="AN4" i="3"/>
  <c r="AS9" i="3"/>
  <c r="AU39" i="3"/>
  <c r="AR80" i="3"/>
  <c r="AN185" i="3"/>
  <c r="AM184" i="3"/>
  <c r="AM185" i="3"/>
  <c r="AL184" i="3"/>
  <c r="AL185" i="3"/>
  <c r="AN184" i="3"/>
  <c r="AN186" i="3"/>
  <c r="AM186" i="3"/>
  <c r="AL186" i="3"/>
  <c r="AT9" i="3"/>
  <c r="AS66" i="3"/>
  <c r="AR65" i="3"/>
  <c r="AR64" i="3"/>
  <c r="AT66" i="3"/>
  <c r="AR66" i="3"/>
  <c r="AT65" i="3"/>
  <c r="AV41" i="3"/>
  <c r="AS64" i="3"/>
  <c r="AQ5" i="3"/>
  <c r="AR24" i="3"/>
  <c r="AT23" i="3"/>
  <c r="AR22" i="3"/>
  <c r="AS65" i="3"/>
  <c r="AN73" i="3"/>
  <c r="AN72" i="3"/>
  <c r="AM73" i="3"/>
  <c r="AN74" i="3"/>
  <c r="AM74" i="3"/>
  <c r="AL73" i="3"/>
  <c r="AM72" i="3"/>
  <c r="AL72" i="3"/>
  <c r="AO6" i="3"/>
  <c r="AS22" i="3"/>
  <c r="AU67" i="3"/>
  <c r="AW69" i="3"/>
  <c r="AU69" i="3"/>
  <c r="AW68" i="3"/>
  <c r="AV68" i="3"/>
  <c r="AU68" i="3"/>
  <c r="AW67" i="3"/>
  <c r="AV67" i="3"/>
  <c r="AL74" i="3"/>
  <c r="AO105" i="3"/>
  <c r="AO104" i="3"/>
  <c r="AQ104" i="3"/>
  <c r="AQ105" i="3"/>
  <c r="AP105" i="3"/>
  <c r="AQ103" i="3"/>
  <c r="AP103" i="3"/>
  <c r="AO103" i="3"/>
  <c r="AP6" i="3"/>
  <c r="AU11" i="3"/>
  <c r="AT22" i="3"/>
  <c r="AV69" i="3"/>
  <c r="AP104" i="3"/>
  <c r="AQ6" i="3"/>
  <c r="AV11" i="3"/>
  <c r="AR23" i="3"/>
  <c r="AS23" i="3"/>
  <c r="AM17" i="3"/>
  <c r="AU27" i="3"/>
  <c r="AS38" i="3"/>
  <c r="AT52" i="3"/>
  <c r="AM60" i="3"/>
  <c r="AS134" i="3"/>
  <c r="AR134" i="3"/>
  <c r="AR136" i="3"/>
  <c r="AR135" i="3"/>
  <c r="AP62" i="3"/>
  <c r="AP61" i="3"/>
  <c r="AP118" i="3"/>
  <c r="AO117" i="3"/>
  <c r="AQ119" i="3"/>
  <c r="AP119" i="3"/>
  <c r="AO119" i="3"/>
  <c r="AO118" i="3"/>
  <c r="AT134" i="3"/>
  <c r="AW53" i="3"/>
  <c r="AQ61" i="3"/>
  <c r="AW95" i="3"/>
  <c r="AW96" i="3"/>
  <c r="AV96" i="3"/>
  <c r="AV95" i="3"/>
  <c r="AQ117" i="3"/>
  <c r="AT135" i="3"/>
  <c r="AL30" i="3"/>
  <c r="AO49" i="3"/>
  <c r="AU54" i="3"/>
  <c r="AO62" i="3"/>
  <c r="AU95" i="3"/>
  <c r="AQ118" i="3"/>
  <c r="AS136" i="3"/>
  <c r="AO19" i="3"/>
  <c r="AM30" i="3"/>
  <c r="AL44" i="3"/>
  <c r="AV54" i="3"/>
  <c r="AQ62" i="3"/>
  <c r="AV83" i="3"/>
  <c r="AV82" i="3"/>
  <c r="AW81" i="3"/>
  <c r="AU96" i="3"/>
  <c r="AR122" i="3"/>
  <c r="AR121" i="3"/>
  <c r="AS120" i="3"/>
  <c r="AR120" i="3"/>
  <c r="AT121" i="3"/>
  <c r="AT122" i="3"/>
  <c r="AT136" i="3"/>
  <c r="AL172" i="3"/>
  <c r="AL171" i="3"/>
  <c r="AM171" i="3"/>
  <c r="AN170" i="3"/>
  <c r="AL170" i="3"/>
  <c r="AN172" i="3"/>
  <c r="AM170" i="3"/>
  <c r="AL31" i="3"/>
  <c r="AV55" i="3"/>
  <c r="AP63" i="3"/>
  <c r="AV97" i="3"/>
  <c r="AO20" i="3"/>
  <c r="AM31" i="3"/>
  <c r="AR36" i="3"/>
  <c r="AL45" i="3"/>
  <c r="AS50" i="3"/>
  <c r="AW55" i="3"/>
  <c r="AL58" i="3"/>
  <c r="AQ63" i="3"/>
  <c r="AW97" i="3"/>
  <c r="AN129" i="3"/>
  <c r="AM128" i="3"/>
  <c r="AN130" i="3"/>
  <c r="AM129" i="3"/>
  <c r="AL128" i="3"/>
  <c r="AU123" i="3"/>
  <c r="AW125" i="3"/>
  <c r="AV125" i="3"/>
  <c r="AW124" i="3"/>
  <c r="AQ20" i="3"/>
  <c r="AV25" i="3"/>
  <c r="AT36" i="3"/>
  <c r="AL46" i="3"/>
  <c r="AR51" i="3"/>
  <c r="AN58" i="3"/>
  <c r="AM102" i="3"/>
  <c r="AL101" i="3"/>
  <c r="AL100" i="3"/>
  <c r="AN102" i="3"/>
  <c r="AL102" i="3"/>
  <c r="AM101" i="3"/>
  <c r="AV123" i="3"/>
  <c r="AL129" i="3"/>
  <c r="AR178" i="3"/>
  <c r="AS177" i="3"/>
  <c r="AS176" i="3"/>
  <c r="AS178" i="3"/>
  <c r="AT177" i="3"/>
  <c r="AT176" i="3"/>
  <c r="AR176" i="3"/>
  <c r="AT178" i="3"/>
  <c r="AW123" i="3"/>
  <c r="AN144" i="3"/>
  <c r="AN143" i="3"/>
  <c r="AL144" i="3"/>
  <c r="AM143" i="3"/>
  <c r="AN142" i="3"/>
  <c r="AM142" i="3"/>
  <c r="AM144" i="3"/>
  <c r="AR177" i="3"/>
  <c r="AM116" i="3"/>
  <c r="AN114" i="3"/>
  <c r="AM114" i="3"/>
  <c r="AL115" i="3"/>
  <c r="AN115" i="3"/>
  <c r="AU124" i="3"/>
  <c r="AM130" i="3"/>
  <c r="AL142" i="3"/>
  <c r="AR52" i="3"/>
  <c r="AT94" i="3"/>
  <c r="AT93" i="3"/>
  <c r="AS92" i="3"/>
  <c r="AR93" i="3"/>
  <c r="AN101" i="3"/>
  <c r="AL114" i="3"/>
  <c r="AV124" i="3"/>
  <c r="AP133" i="3"/>
  <c r="AP132" i="3"/>
  <c r="AO132" i="3"/>
  <c r="AQ131" i="3"/>
  <c r="AQ132" i="3"/>
  <c r="AP131" i="3"/>
  <c r="AO131" i="3"/>
  <c r="AL143" i="3"/>
  <c r="AM88" i="3"/>
  <c r="AP145" i="3"/>
  <c r="AL157" i="3"/>
  <c r="AN158" i="3"/>
  <c r="AM157" i="3"/>
  <c r="AL156" i="3"/>
  <c r="AN156" i="3"/>
  <c r="AM156" i="3"/>
  <c r="AQ146" i="3"/>
  <c r="AW153" i="3"/>
  <c r="AM158" i="3"/>
  <c r="AP161" i="3"/>
  <c r="AQ159" i="3"/>
  <c r="AP174" i="3"/>
  <c r="AO173" i="3"/>
  <c r="AP173" i="3"/>
  <c r="AQ174" i="3"/>
  <c r="AP147" i="3"/>
  <c r="AO159" i="3"/>
  <c r="AQ173" i="3"/>
  <c r="AQ147" i="3"/>
  <c r="AP159" i="3"/>
  <c r="AO174" i="3"/>
  <c r="AT150" i="3"/>
  <c r="AS149" i="3"/>
  <c r="AS148" i="3"/>
  <c r="AR150" i="3"/>
  <c r="AT149" i="3"/>
  <c r="AT148" i="3"/>
  <c r="AO160" i="3"/>
  <c r="AO175" i="3"/>
  <c r="AR148" i="3"/>
  <c r="AP160" i="3"/>
  <c r="AP175" i="3"/>
  <c r="AN87" i="3"/>
  <c r="AQ161" i="3"/>
  <c r="H256" i="3"/>
  <c r="O259" i="3"/>
  <c r="Q263" i="3"/>
  <c r="P300" i="3"/>
  <c r="R307" i="3"/>
  <c r="AW166" i="3"/>
  <c r="AV167" i="3"/>
  <c r="AU166" i="3"/>
  <c r="L256" i="3"/>
  <c r="R259" i="3"/>
  <c r="Q306" i="3"/>
  <c r="N307" i="3"/>
  <c r="J306" i="3"/>
  <c r="R304" i="3"/>
  <c r="N303" i="3"/>
  <c r="J302" i="3"/>
  <c r="R300" i="3"/>
  <c r="N299" i="3"/>
  <c r="J298" i="3"/>
  <c r="R296" i="3"/>
  <c r="N306" i="3"/>
  <c r="I305" i="3"/>
  <c r="P303" i="3"/>
  <c r="K302" i="3"/>
  <c r="Q300" i="3"/>
  <c r="L299" i="3"/>
  <c r="G298" i="3"/>
  <c r="N296" i="3"/>
  <c r="P307" i="3"/>
  <c r="I306" i="3"/>
  <c r="P304" i="3"/>
  <c r="K303" i="3"/>
  <c r="R301" i="3"/>
  <c r="M300" i="3"/>
  <c r="H299" i="3"/>
  <c r="O297" i="3"/>
  <c r="J296" i="3"/>
  <c r="L307" i="3"/>
  <c r="R305" i="3"/>
  <c r="M304" i="3"/>
  <c r="H303" i="3"/>
  <c r="O301" i="3"/>
  <c r="J300" i="3"/>
  <c r="Q298" i="3"/>
  <c r="L297" i="3"/>
  <c r="G296" i="3"/>
  <c r="M307" i="3"/>
  <c r="O305" i="3"/>
  <c r="G304" i="3"/>
  <c r="I302" i="3"/>
  <c r="L300" i="3"/>
  <c r="O298" i="3"/>
  <c r="G297" i="3"/>
  <c r="H307" i="3"/>
  <c r="K305" i="3"/>
  <c r="M303" i="3"/>
  <c r="P301" i="3"/>
  <c r="G300" i="3"/>
  <c r="K298" i="3"/>
  <c r="M296" i="3"/>
  <c r="P306" i="3"/>
  <c r="G305" i="3"/>
  <c r="I303" i="3"/>
  <c r="L301" i="3"/>
  <c r="P299" i="3"/>
  <c r="R297" i="3"/>
  <c r="I296" i="3"/>
  <c r="O307" i="3"/>
  <c r="L305" i="3"/>
  <c r="G303" i="3"/>
  <c r="H301" i="3"/>
  <c r="R298" i="3"/>
  <c r="P296" i="3"/>
  <c r="K307" i="3"/>
  <c r="J305" i="3"/>
  <c r="R302" i="3"/>
  <c r="G301" i="3"/>
  <c r="P298" i="3"/>
  <c r="O296" i="3"/>
  <c r="G307" i="3"/>
  <c r="O304" i="3"/>
  <c r="O302" i="3"/>
  <c r="N300" i="3"/>
  <c r="L298" i="3"/>
  <c r="H296" i="3"/>
  <c r="O306" i="3"/>
  <c r="L304" i="3"/>
  <c r="M302" i="3"/>
  <c r="I300" i="3"/>
  <c r="H298" i="3"/>
  <c r="M306" i="3"/>
  <c r="K304" i="3"/>
  <c r="L302" i="3"/>
  <c r="H300" i="3"/>
  <c r="Q297" i="3"/>
  <c r="K306" i="3"/>
  <c r="I304" i="3"/>
  <c r="G302" i="3"/>
  <c r="Q299" i="3"/>
  <c r="N297" i="3"/>
  <c r="G306" i="3"/>
  <c r="P302" i="3"/>
  <c r="J299" i="3"/>
  <c r="M305" i="3"/>
  <c r="N301" i="3"/>
  <c r="M298" i="3"/>
  <c r="H305" i="3"/>
  <c r="M301" i="3"/>
  <c r="I298" i="3"/>
  <c r="Q304" i="3"/>
  <c r="K301" i="3"/>
  <c r="P297" i="3"/>
  <c r="Q305" i="3"/>
  <c r="I301" i="3"/>
  <c r="Q296" i="3"/>
  <c r="Q303" i="3"/>
  <c r="K299" i="3"/>
  <c r="O303" i="3"/>
  <c r="I299" i="3"/>
  <c r="J307" i="3"/>
  <c r="Q302" i="3"/>
  <c r="M297" i="3"/>
  <c r="L306" i="3"/>
  <c r="Q301" i="3"/>
  <c r="I297" i="3"/>
  <c r="N302" i="3"/>
  <c r="P264" i="3"/>
  <c r="L263" i="3"/>
  <c r="H262" i="3"/>
  <c r="P260" i="3"/>
  <c r="L259" i="3"/>
  <c r="H258" i="3"/>
  <c r="P256" i="3"/>
  <c r="L255" i="3"/>
  <c r="H254" i="3"/>
  <c r="O265" i="3"/>
  <c r="J264" i="3"/>
  <c r="Q262" i="3"/>
  <c r="L261" i="3"/>
  <c r="L265" i="3"/>
  <c r="G264" i="3"/>
  <c r="N262" i="3"/>
  <c r="I261" i="3"/>
  <c r="P259" i="3"/>
  <c r="K258" i="3"/>
  <c r="R256" i="3"/>
  <c r="M255" i="3"/>
  <c r="G254" i="3"/>
  <c r="P265" i="3"/>
  <c r="H264" i="3"/>
  <c r="L262" i="3"/>
  <c r="Q260" i="3"/>
  <c r="J259" i="3"/>
  <c r="P257" i="3"/>
  <c r="J256" i="3"/>
  <c r="P254" i="3"/>
  <c r="J265" i="3"/>
  <c r="O263" i="3"/>
  <c r="G262" i="3"/>
  <c r="L260" i="3"/>
  <c r="R258" i="3"/>
  <c r="L257" i="3"/>
  <c r="R255" i="3"/>
  <c r="L254" i="3"/>
  <c r="G265" i="3"/>
  <c r="K263" i="3"/>
  <c r="P261" i="3"/>
  <c r="I260" i="3"/>
  <c r="O258" i="3"/>
  <c r="I257" i="3"/>
  <c r="O255" i="3"/>
  <c r="I254" i="3"/>
  <c r="M264" i="3"/>
  <c r="M262" i="3"/>
  <c r="M260" i="3"/>
  <c r="N258" i="3"/>
  <c r="O256" i="3"/>
  <c r="R254" i="3"/>
  <c r="L264" i="3"/>
  <c r="K262" i="3"/>
  <c r="K260" i="3"/>
  <c r="N265" i="3"/>
  <c r="N263" i="3"/>
  <c r="N261" i="3"/>
  <c r="R263" i="3"/>
  <c r="M261" i="3"/>
  <c r="K259" i="3"/>
  <c r="K257" i="3"/>
  <c r="J255" i="3"/>
  <c r="R265" i="3"/>
  <c r="J263" i="3"/>
  <c r="G261" i="3"/>
  <c r="Q258" i="3"/>
  <c r="Q256" i="3"/>
  <c r="Q254" i="3"/>
  <c r="Q265" i="3"/>
  <c r="I263" i="3"/>
  <c r="R260" i="3"/>
  <c r="P258" i="3"/>
  <c r="N256" i="3"/>
  <c r="O254" i="3"/>
  <c r="M265" i="3"/>
  <c r="H263" i="3"/>
  <c r="O260" i="3"/>
  <c r="M258" i="3"/>
  <c r="M256" i="3"/>
  <c r="N254" i="3"/>
  <c r="P263" i="3"/>
  <c r="H260" i="3"/>
  <c r="O257" i="3"/>
  <c r="H255" i="3"/>
  <c r="I265" i="3"/>
  <c r="I262" i="3"/>
  <c r="I259" i="3"/>
  <c r="K256" i="3"/>
  <c r="O264" i="3"/>
  <c r="K261" i="3"/>
  <c r="J258" i="3"/>
  <c r="Q255" i="3"/>
  <c r="I264" i="3"/>
  <c r="N260" i="3"/>
  <c r="R257" i="3"/>
  <c r="K255" i="3"/>
  <c r="N257" i="3"/>
  <c r="O261" i="3"/>
  <c r="J297" i="3"/>
  <c r="H304" i="3"/>
  <c r="AV139" i="3"/>
  <c r="AU138" i="3"/>
  <c r="AU137" i="3"/>
  <c r="AW167" i="3"/>
  <c r="J254" i="3"/>
  <c r="Q257" i="3"/>
  <c r="Q261" i="3"/>
  <c r="K297" i="3"/>
  <c r="J304" i="3"/>
  <c r="AW137" i="3"/>
  <c r="M254" i="3"/>
  <c r="I258" i="3"/>
  <c r="J262" i="3"/>
  <c r="G299" i="3"/>
  <c r="N305" i="3"/>
  <c r="AW110" i="3"/>
  <c r="AW109" i="3"/>
  <c r="AV138" i="3"/>
  <c r="G255" i="3"/>
  <c r="L258" i="3"/>
  <c r="O262" i="3"/>
  <c r="M299" i="3"/>
  <c r="P305" i="3"/>
  <c r="AT190" i="3"/>
  <c r="N213" i="3"/>
  <c r="H216" i="3"/>
  <c r="L218" i="3"/>
  <c r="M220" i="3"/>
  <c r="AT191" i="3"/>
  <c r="N223" i="3"/>
  <c r="J222" i="3"/>
  <c r="R220" i="3"/>
  <c r="N219" i="3"/>
  <c r="J218" i="3"/>
  <c r="R216" i="3"/>
  <c r="N215" i="3"/>
  <c r="J214" i="3"/>
  <c r="R212" i="3"/>
  <c r="J223" i="3"/>
  <c r="R221" i="3"/>
  <c r="N220" i="3"/>
  <c r="J219" i="3"/>
  <c r="R217" i="3"/>
  <c r="N216" i="3"/>
  <c r="J215" i="3"/>
  <c r="R213" i="3"/>
  <c r="N212" i="3"/>
  <c r="G223" i="3"/>
  <c r="O221" i="3"/>
  <c r="K220" i="3"/>
  <c r="G219" i="3"/>
  <c r="O217" i="3"/>
  <c r="K216" i="3"/>
  <c r="G215" i="3"/>
  <c r="O213" i="3"/>
  <c r="K212" i="3"/>
  <c r="I223" i="3"/>
  <c r="M221" i="3"/>
  <c r="R219" i="3"/>
  <c r="K218" i="3"/>
  <c r="O216" i="3"/>
  <c r="R222" i="3"/>
  <c r="J221" i="3"/>
  <c r="M219" i="3"/>
  <c r="P217" i="3"/>
  <c r="G216" i="3"/>
  <c r="L214" i="3"/>
  <c r="P212" i="3"/>
  <c r="N222" i="3"/>
  <c r="Q220" i="3"/>
  <c r="H219" i="3"/>
  <c r="K217" i="3"/>
  <c r="O215" i="3"/>
  <c r="G214" i="3"/>
  <c r="J212" i="3"/>
  <c r="M222" i="3"/>
  <c r="P220" i="3"/>
  <c r="R218" i="3"/>
  <c r="J217" i="3"/>
  <c r="M215" i="3"/>
  <c r="Q213" i="3"/>
  <c r="I212" i="3"/>
  <c r="L222" i="3"/>
  <c r="O220" i="3"/>
  <c r="Q218" i="3"/>
  <c r="I217" i="3"/>
  <c r="L215" i="3"/>
  <c r="P213" i="3"/>
  <c r="H212" i="3"/>
  <c r="K214" i="3"/>
  <c r="L216" i="3"/>
  <c r="O218" i="3"/>
  <c r="I221" i="3"/>
  <c r="M223" i="3"/>
  <c r="AP189" i="3"/>
  <c r="AP188" i="3"/>
  <c r="AO189" i="3"/>
  <c r="AV195" i="3"/>
  <c r="AU194" i="3"/>
  <c r="AU193" i="3"/>
  <c r="AU195" i="3"/>
  <c r="O212" i="3"/>
  <c r="P214" i="3"/>
  <c r="G217" i="3"/>
  <c r="L219" i="3"/>
  <c r="P221" i="3"/>
  <c r="R223" i="3"/>
  <c r="K199" i="3"/>
  <c r="R200" i="3"/>
  <c r="N202" i="3"/>
  <c r="J204" i="3"/>
  <c r="R205" i="3"/>
  <c r="M207" i="3"/>
  <c r="H209" i="3"/>
  <c r="Q341" i="3"/>
  <c r="N347" i="3"/>
  <c r="G201" i="3"/>
  <c r="O202" i="3"/>
  <c r="K204" i="3"/>
  <c r="G206" i="3"/>
  <c r="N207" i="3"/>
  <c r="R341" i="3"/>
  <c r="L348" i="3"/>
  <c r="P209" i="3"/>
  <c r="L208" i="3"/>
  <c r="H207" i="3"/>
  <c r="P205" i="3"/>
  <c r="L204" i="3"/>
  <c r="H203" i="3"/>
  <c r="P201" i="3"/>
  <c r="L200" i="3"/>
  <c r="H199" i="3"/>
  <c r="L209" i="3"/>
  <c r="H208" i="3"/>
  <c r="P206" i="3"/>
  <c r="L205" i="3"/>
  <c r="H204" i="3"/>
  <c r="P202" i="3"/>
  <c r="L201" i="3"/>
  <c r="H200" i="3"/>
  <c r="P198" i="3"/>
  <c r="I209" i="3"/>
  <c r="Q207" i="3"/>
  <c r="M206" i="3"/>
  <c r="I205" i="3"/>
  <c r="Q203" i="3"/>
  <c r="M202" i="3"/>
  <c r="I201" i="3"/>
  <c r="Q199" i="3"/>
  <c r="M198" i="3"/>
  <c r="M199" i="3"/>
  <c r="H201" i="3"/>
  <c r="Q202" i="3"/>
  <c r="M204" i="3"/>
  <c r="H206" i="3"/>
  <c r="O207" i="3"/>
  <c r="K209" i="3"/>
  <c r="I342" i="3"/>
  <c r="M348" i="3"/>
  <c r="P342" i="3"/>
  <c r="M349" i="3"/>
  <c r="I348" i="3"/>
  <c r="Q346" i="3"/>
  <c r="M345" i="3"/>
  <c r="I344" i="3"/>
  <c r="Q342" i="3"/>
  <c r="M341" i="3"/>
  <c r="I340" i="3"/>
  <c r="Q338" i="3"/>
  <c r="I349" i="3"/>
  <c r="Q347" i="3"/>
  <c r="M346" i="3"/>
  <c r="I345" i="3"/>
  <c r="Q343" i="3"/>
  <c r="M342" i="3"/>
  <c r="I341" i="3"/>
  <c r="Q339" i="3"/>
  <c r="M338" i="3"/>
  <c r="H349" i="3"/>
  <c r="P347" i="3"/>
  <c r="L346" i="3"/>
  <c r="H345" i="3"/>
  <c r="P343" i="3"/>
  <c r="L342" i="3"/>
  <c r="H341" i="3"/>
  <c r="P339" i="3"/>
  <c r="L338" i="3"/>
  <c r="P349" i="3"/>
  <c r="H348" i="3"/>
  <c r="K346" i="3"/>
  <c r="P344" i="3"/>
  <c r="I343" i="3"/>
  <c r="N341" i="3"/>
  <c r="R339" i="3"/>
  <c r="I338" i="3"/>
  <c r="R348" i="3"/>
  <c r="K347" i="3"/>
  <c r="P345" i="3"/>
  <c r="H344" i="3"/>
  <c r="K342" i="3"/>
  <c r="P340" i="3"/>
  <c r="I339" i="3"/>
  <c r="Q348" i="3"/>
  <c r="J347" i="3"/>
  <c r="O345" i="3"/>
  <c r="G344" i="3"/>
  <c r="J342" i="3"/>
  <c r="O340" i="3"/>
  <c r="H339" i="3"/>
  <c r="N348" i="3"/>
  <c r="G347" i="3"/>
  <c r="K345" i="3"/>
  <c r="N343" i="3"/>
  <c r="G342" i="3"/>
  <c r="L340" i="3"/>
  <c r="P338" i="3"/>
  <c r="R349" i="3"/>
  <c r="K348" i="3"/>
  <c r="O346" i="3"/>
  <c r="R344" i="3"/>
  <c r="K343" i="3"/>
  <c r="P341" i="3"/>
  <c r="H340" i="3"/>
  <c r="K338" i="3"/>
  <c r="K349" i="3"/>
  <c r="R346" i="3"/>
  <c r="M344" i="3"/>
  <c r="H342" i="3"/>
  <c r="N339" i="3"/>
  <c r="O348" i="3"/>
  <c r="I346" i="3"/>
  <c r="R343" i="3"/>
  <c r="L341" i="3"/>
  <c r="J339" i="3"/>
  <c r="J348" i="3"/>
  <c r="R345" i="3"/>
  <c r="L343" i="3"/>
  <c r="G341" i="3"/>
  <c r="O338" i="3"/>
  <c r="N349" i="3"/>
  <c r="N346" i="3"/>
  <c r="M343" i="3"/>
  <c r="N340" i="3"/>
  <c r="P348" i="3"/>
  <c r="Q345" i="3"/>
  <c r="R342" i="3"/>
  <c r="G340" i="3"/>
  <c r="G348" i="3"/>
  <c r="J345" i="3"/>
  <c r="N342" i="3"/>
  <c r="L339" i="3"/>
  <c r="R347" i="3"/>
  <c r="N344" i="3"/>
  <c r="R340" i="3"/>
  <c r="O347" i="3"/>
  <c r="L344" i="3"/>
  <c r="Q340" i="3"/>
  <c r="L347" i="3"/>
  <c r="O343" i="3"/>
  <c r="J340" i="3"/>
  <c r="H347" i="3"/>
  <c r="H343" i="3"/>
  <c r="M339" i="3"/>
  <c r="P346" i="3"/>
  <c r="G343" i="3"/>
  <c r="K339" i="3"/>
  <c r="Q349" i="3"/>
  <c r="H346" i="3"/>
  <c r="O342" i="3"/>
  <c r="R338" i="3"/>
  <c r="J343" i="3"/>
  <c r="J349" i="3"/>
  <c r="N201" i="3"/>
  <c r="J203" i="3"/>
  <c r="Q204" i="3"/>
  <c r="L206" i="3"/>
  <c r="I208" i="3"/>
  <c r="Q209" i="3"/>
  <c r="H338" i="3"/>
  <c r="K344" i="3"/>
  <c r="O349" i="3"/>
  <c r="P293" i="3"/>
  <c r="L292" i="3"/>
  <c r="H291" i="3"/>
  <c r="P289" i="3"/>
  <c r="L288" i="3"/>
  <c r="H287" i="3"/>
  <c r="P285" i="3"/>
  <c r="L284" i="3"/>
  <c r="H283" i="3"/>
  <c r="N292" i="3"/>
  <c r="I291" i="3"/>
  <c r="O289" i="3"/>
  <c r="J288" i="3"/>
  <c r="Q286" i="3"/>
  <c r="L285" i="3"/>
  <c r="G284" i="3"/>
  <c r="N282" i="3"/>
  <c r="N293" i="3"/>
  <c r="I292" i="3"/>
  <c r="P290" i="3"/>
  <c r="K289" i="3"/>
  <c r="R287" i="3"/>
  <c r="M286" i="3"/>
  <c r="H285" i="3"/>
  <c r="O283" i="3"/>
  <c r="J282" i="3"/>
  <c r="K293" i="3"/>
  <c r="R291" i="3"/>
  <c r="M290" i="3"/>
  <c r="H289" i="3"/>
  <c r="O287" i="3"/>
  <c r="J286" i="3"/>
  <c r="Q284" i="3"/>
  <c r="L283" i="3"/>
  <c r="G282" i="3"/>
  <c r="H293" i="3"/>
  <c r="L291" i="3"/>
  <c r="N289" i="3"/>
  <c r="Q287" i="3"/>
  <c r="H286" i="3"/>
  <c r="K284" i="3"/>
  <c r="O282" i="3"/>
  <c r="P292" i="3"/>
  <c r="R290" i="3"/>
  <c r="I289" i="3"/>
  <c r="L287" i="3"/>
  <c r="O285" i="3"/>
  <c r="R283" i="3"/>
  <c r="I282" i="3"/>
  <c r="K292" i="3"/>
  <c r="N290" i="3"/>
  <c r="Q288" i="3"/>
  <c r="I287" i="3"/>
  <c r="K285" i="3"/>
  <c r="N283" i="3"/>
  <c r="I284" i="3"/>
  <c r="K286" i="3"/>
  <c r="M288" i="3"/>
  <c r="L290" i="3"/>
  <c r="Q292" i="3"/>
  <c r="K282" i="3"/>
  <c r="M284" i="3"/>
  <c r="N286" i="3"/>
  <c r="O288" i="3"/>
  <c r="Q290" i="3"/>
  <c r="G293" i="3"/>
  <c r="L282" i="3"/>
  <c r="N284" i="3"/>
  <c r="O286" i="3"/>
  <c r="P288" i="3"/>
  <c r="G291" i="3"/>
  <c r="I293" i="3"/>
  <c r="P282" i="3"/>
  <c r="P284" i="3"/>
  <c r="R286" i="3"/>
  <c r="G289" i="3"/>
  <c r="K291" i="3"/>
  <c r="L293" i="3"/>
  <c r="G283" i="3"/>
  <c r="I285" i="3"/>
  <c r="K287" i="3"/>
  <c r="M289" i="3"/>
  <c r="O291" i="3"/>
  <c r="Q293" i="3"/>
  <c r="I283" i="3"/>
  <c r="J285" i="3"/>
  <c r="M287" i="3"/>
  <c r="Q289" i="3"/>
  <c r="P291" i="3"/>
  <c r="R293" i="3"/>
  <c r="N235" i="3"/>
  <c r="R250" i="3"/>
  <c r="N249" i="3"/>
  <c r="J248" i="3"/>
  <c r="R246" i="3"/>
  <c r="N245" i="3"/>
  <c r="J244" i="3"/>
  <c r="R242" i="3"/>
  <c r="N241" i="3"/>
  <c r="J240" i="3"/>
  <c r="L251" i="3"/>
  <c r="G250" i="3"/>
  <c r="N248" i="3"/>
  <c r="I247" i="3"/>
  <c r="P245" i="3"/>
  <c r="K244" i="3"/>
  <c r="Q242" i="3"/>
  <c r="L241" i="3"/>
  <c r="G240" i="3"/>
  <c r="M241" i="3"/>
  <c r="H243" i="3"/>
  <c r="N244" i="3"/>
  <c r="H246" i="3"/>
  <c r="N247" i="3"/>
  <c r="H249" i="3"/>
  <c r="N250" i="3"/>
  <c r="Q237" i="3"/>
  <c r="M236" i="3"/>
  <c r="I235" i="3"/>
  <c r="Q233" i="3"/>
  <c r="M232" i="3"/>
  <c r="I231" i="3"/>
  <c r="Q229" i="3"/>
  <c r="M228" i="3"/>
  <c r="I227" i="3"/>
  <c r="K227" i="3"/>
  <c r="P228" i="3"/>
  <c r="I230" i="3"/>
  <c r="N231" i="3"/>
  <c r="G233" i="3"/>
  <c r="L234" i="3"/>
  <c r="Q235" i="3"/>
  <c r="J237" i="3"/>
  <c r="K240" i="3"/>
  <c r="Q241" i="3"/>
  <c r="K243" i="3"/>
  <c r="Q244" i="3"/>
  <c r="K246" i="3"/>
  <c r="Q247" i="3"/>
  <c r="K249" i="3"/>
  <c r="Q250" i="3"/>
  <c r="J269" i="3"/>
  <c r="N270" i="3"/>
  <c r="R271" i="3"/>
  <c r="J273" i="3"/>
  <c r="N274" i="3"/>
  <c r="R275" i="3"/>
  <c r="J277" i="3"/>
  <c r="N278" i="3"/>
  <c r="P310" i="3"/>
  <c r="H312" i="3"/>
  <c r="L313" i="3"/>
  <c r="P314" i="3"/>
  <c r="H316" i="3"/>
  <c r="N317" i="3"/>
  <c r="H319" i="3"/>
  <c r="N320" i="3"/>
  <c r="H324" i="3"/>
  <c r="N325" i="3"/>
  <c r="I327" i="3"/>
  <c r="R328" i="3"/>
  <c r="N330" i="3"/>
  <c r="I332" i="3"/>
  <c r="P333" i="3"/>
  <c r="M335" i="3"/>
  <c r="R352" i="3"/>
  <c r="M354" i="3"/>
  <c r="H356" i="3"/>
  <c r="Q357" i="3"/>
  <c r="M359" i="3"/>
  <c r="H361" i="3"/>
  <c r="O362" i="3"/>
  <c r="J367" i="3"/>
  <c r="G369" i="3"/>
  <c r="O370" i="3"/>
  <c r="J372" i="3"/>
  <c r="Q373" i="3"/>
  <c r="N375" i="3"/>
  <c r="G311" i="3"/>
  <c r="K312" i="3"/>
  <c r="O313" i="3"/>
  <c r="G315" i="3"/>
  <c r="K316" i="3"/>
  <c r="Q317" i="3"/>
  <c r="K319" i="3"/>
  <c r="K324" i="3"/>
  <c r="Q325" i="3"/>
  <c r="N327" i="3"/>
  <c r="J329" i="3"/>
  <c r="Q330" i="3"/>
  <c r="L332" i="3"/>
  <c r="I334" i="3"/>
  <c r="Q335" i="3"/>
  <c r="I377" i="3"/>
  <c r="Q375" i="3"/>
  <c r="M374" i="3"/>
  <c r="I373" i="3"/>
  <c r="Q371" i="3"/>
  <c r="M370" i="3"/>
  <c r="I369" i="3"/>
  <c r="Q367" i="3"/>
  <c r="M366" i="3"/>
  <c r="Q376" i="3"/>
  <c r="M375" i="3"/>
  <c r="I374" i="3"/>
  <c r="Q372" i="3"/>
  <c r="M371" i="3"/>
  <c r="I370" i="3"/>
  <c r="Q368" i="3"/>
  <c r="M367" i="3"/>
  <c r="I366" i="3"/>
  <c r="P376" i="3"/>
  <c r="L375" i="3"/>
  <c r="H374" i="3"/>
  <c r="P372" i="3"/>
  <c r="L371" i="3"/>
  <c r="H370" i="3"/>
  <c r="P368" i="3"/>
  <c r="L367" i="3"/>
  <c r="H366" i="3"/>
  <c r="O367" i="3"/>
  <c r="K369" i="3"/>
  <c r="R370" i="3"/>
  <c r="M372" i="3"/>
  <c r="J374" i="3"/>
  <c r="R375" i="3"/>
  <c r="M377" i="3"/>
  <c r="M321" i="3"/>
  <c r="I320" i="3"/>
  <c r="Q318" i="3"/>
  <c r="M317" i="3"/>
  <c r="L321" i="3"/>
  <c r="H320" i="3"/>
  <c r="P318" i="3"/>
  <c r="L317" i="3"/>
  <c r="J311" i="3"/>
  <c r="N312" i="3"/>
  <c r="R313" i="3"/>
  <c r="J315" i="3"/>
  <c r="N316" i="3"/>
  <c r="H318" i="3"/>
  <c r="N319" i="3"/>
  <c r="H321" i="3"/>
  <c r="P324" i="3"/>
  <c r="J326" i="3"/>
  <c r="R327" i="3"/>
  <c r="M329" i="3"/>
  <c r="H331" i="3"/>
  <c r="Q332" i="3"/>
  <c r="M334" i="3"/>
  <c r="R372" i="3"/>
  <c r="N374" i="3"/>
  <c r="I376" i="3"/>
  <c r="P377" i="3"/>
  <c r="G310" i="3"/>
  <c r="K311" i="3"/>
  <c r="O312" i="3"/>
  <c r="G314" i="3"/>
  <c r="K315" i="3"/>
  <c r="O316" i="3"/>
  <c r="I318" i="3"/>
  <c r="O319" i="3"/>
  <c r="I321" i="3"/>
  <c r="Q324" i="3"/>
  <c r="L326" i="3"/>
  <c r="G328" i="3"/>
  <c r="N329" i="3"/>
  <c r="I331" i="3"/>
  <c r="R332" i="3"/>
  <c r="K363" i="3"/>
  <c r="G362" i="3"/>
  <c r="O360" i="3"/>
  <c r="K359" i="3"/>
  <c r="G358" i="3"/>
  <c r="O356" i="3"/>
  <c r="K355" i="3"/>
  <c r="G354" i="3"/>
  <c r="O352" i="3"/>
  <c r="G363" i="3"/>
  <c r="O361" i="3"/>
  <c r="K360" i="3"/>
  <c r="G359" i="3"/>
  <c r="O357" i="3"/>
  <c r="K356" i="3"/>
  <c r="G355" i="3"/>
  <c r="O353" i="3"/>
  <c r="K352" i="3"/>
  <c r="R362" i="3"/>
  <c r="N361" i="3"/>
  <c r="J360" i="3"/>
  <c r="R358" i="3"/>
  <c r="N357" i="3"/>
  <c r="J356" i="3"/>
  <c r="R354" i="3"/>
  <c r="N353" i="3"/>
  <c r="J352" i="3"/>
  <c r="M353" i="3"/>
  <c r="J355" i="3"/>
  <c r="R356" i="3"/>
  <c r="M358" i="3"/>
  <c r="H360" i="3"/>
  <c r="Q361" i="3"/>
  <c r="M363" i="3"/>
  <c r="L366" i="3"/>
  <c r="H368" i="3"/>
  <c r="O369" i="3"/>
  <c r="J371" i="3"/>
  <c r="G373" i="3"/>
  <c r="O374" i="3"/>
  <c r="J376" i="3"/>
  <c r="Q377" i="3"/>
  <c r="O335" i="3"/>
  <c r="K334" i="3"/>
  <c r="G333" i="3"/>
  <c r="O331" i="3"/>
  <c r="K330" i="3"/>
  <c r="G329" i="3"/>
  <c r="O327" i="3"/>
  <c r="K326" i="3"/>
  <c r="K335" i="3"/>
  <c r="G334" i="3"/>
  <c r="O332" i="3"/>
  <c r="K331" i="3"/>
  <c r="G330" i="3"/>
  <c r="O328" i="3"/>
  <c r="K327" i="3"/>
  <c r="G326" i="3"/>
  <c r="O324" i="3"/>
  <c r="J335" i="3"/>
  <c r="R333" i="3"/>
  <c r="N332" i="3"/>
  <c r="J331" i="3"/>
  <c r="R329" i="3"/>
  <c r="N328" i="3"/>
  <c r="J327" i="3"/>
  <c r="R325" i="3"/>
  <c r="N324" i="3"/>
  <c r="L325" i="3"/>
  <c r="G327" i="3"/>
  <c r="P328" i="3"/>
  <c r="L330" i="3"/>
  <c r="G332" i="3"/>
  <c r="N333" i="3"/>
  <c r="I335" i="3"/>
  <c r="M362" i="3"/>
  <c r="O373" i="3"/>
  <c r="J375" i="3"/>
  <c r="G377" i="3"/>
  <c r="R215" i="2"/>
  <c r="O217" i="2"/>
  <c r="G221" i="2"/>
  <c r="P257" i="2"/>
  <c r="K258" i="2"/>
  <c r="J262" i="2"/>
  <c r="P262" i="2"/>
  <c r="N263" i="2"/>
  <c r="G347" i="2"/>
  <c r="I347" i="2"/>
  <c r="G297" i="2"/>
  <c r="M297" i="2"/>
  <c r="R297" i="2"/>
  <c r="R298" i="2"/>
  <c r="J299" i="2"/>
  <c r="Q299" i="2"/>
  <c r="L301" i="2"/>
  <c r="H302" i="2"/>
  <c r="M303" i="2"/>
  <c r="N303" i="2"/>
  <c r="H304" i="2"/>
  <c r="O305" i="2"/>
  <c r="L306" i="2"/>
  <c r="M306" i="2"/>
  <c r="R333" i="2"/>
  <c r="H335" i="2"/>
  <c r="L324" i="2"/>
  <c r="N324" i="2"/>
  <c r="N325" i="2"/>
  <c r="R326" i="2"/>
  <c r="G327" i="2"/>
  <c r="I328" i="2"/>
  <c r="K329" i="2"/>
  <c r="O330" i="2"/>
  <c r="P331" i="2"/>
  <c r="Q273" i="2"/>
  <c r="H275" i="2"/>
  <c r="K276" i="2"/>
  <c r="P277" i="2"/>
  <c r="R268" i="2"/>
  <c r="K270" i="2"/>
  <c r="K271" i="2"/>
  <c r="P231" i="2"/>
  <c r="P237" i="2"/>
  <c r="Q231" i="2"/>
  <c r="L226" i="2"/>
  <c r="G232" i="2"/>
  <c r="N226" i="2"/>
  <c r="M232" i="2"/>
  <c r="K227" i="2"/>
  <c r="H233" i="2"/>
  <c r="L227" i="2"/>
  <c r="I233" i="2"/>
  <c r="Q227" i="2"/>
  <c r="P233" i="2"/>
  <c r="I228" i="2"/>
  <c r="Q233" i="2"/>
  <c r="L228" i="2"/>
  <c r="H234" i="2"/>
  <c r="O228" i="2"/>
  <c r="L234" i="2"/>
  <c r="I229" i="2"/>
  <c r="N235" i="2"/>
  <c r="J229" i="2"/>
  <c r="P235" i="2"/>
  <c r="Q229" i="2"/>
  <c r="R235" i="2"/>
  <c r="I230" i="2"/>
  <c r="G236" i="2"/>
  <c r="I231" i="2"/>
  <c r="H237" i="2"/>
  <c r="AT191" i="2"/>
  <c r="AR192" i="2"/>
  <c r="AP187" i="2"/>
  <c r="AS192" i="2"/>
  <c r="AQ187" i="2"/>
  <c r="AT192" i="2"/>
  <c r="AP188" i="2"/>
  <c r="AU193" i="2"/>
  <c r="AQ188" i="2"/>
  <c r="AV193" i="2"/>
  <c r="AW193" i="2"/>
  <c r="AM184" i="2"/>
  <c r="AP189" i="2"/>
  <c r="AU194" i="2"/>
  <c r="AN184" i="2"/>
  <c r="AV194" i="2"/>
  <c r="AW194" i="2"/>
  <c r="AR190" i="2"/>
  <c r="AU195" i="2"/>
  <c r="AS190" i="2"/>
  <c r="AV195" i="2"/>
  <c r="AS177" i="2"/>
  <c r="AT177" i="2"/>
  <c r="AO173" i="2"/>
  <c r="AR178" i="2"/>
  <c r="AS178" i="2"/>
  <c r="AQ173" i="2"/>
  <c r="AT178" i="2"/>
  <c r="AP174" i="2"/>
  <c r="AU179" i="2"/>
  <c r="AQ174" i="2"/>
  <c r="AV179" i="2"/>
  <c r="AL170" i="2"/>
  <c r="AO175" i="2"/>
  <c r="AW179" i="2"/>
  <c r="AP175" i="2"/>
  <c r="AU180" i="2"/>
  <c r="AN170" i="2"/>
  <c r="AV180" i="2"/>
  <c r="AR176" i="2"/>
  <c r="AU181" i="2"/>
  <c r="AS176" i="2"/>
  <c r="AV181" i="2"/>
  <c r="AS163" i="2"/>
  <c r="AT163" i="2"/>
  <c r="AR164" i="2"/>
  <c r="AP159" i="2"/>
  <c r="AS164" i="2"/>
  <c r="AQ159" i="2"/>
  <c r="AT164" i="2"/>
  <c r="AP160" i="2"/>
  <c r="AU165" i="2"/>
  <c r="AQ160" i="2"/>
  <c r="AV165" i="2"/>
  <c r="AO161" i="2"/>
  <c r="AW165" i="2"/>
  <c r="AM156" i="2"/>
  <c r="AP161" i="2"/>
  <c r="AU166" i="2"/>
  <c r="AV166" i="2"/>
  <c r="AW166" i="2"/>
  <c r="AM157" i="2"/>
  <c r="AR162" i="2"/>
  <c r="AU167" i="2"/>
  <c r="AS162" i="2"/>
  <c r="AV167" i="2"/>
  <c r="AT149" i="2"/>
  <c r="AR150" i="2"/>
  <c r="AP145" i="2"/>
  <c r="AS150" i="2"/>
  <c r="AO146" i="2"/>
  <c r="AQ146" i="2"/>
  <c r="AV151" i="2"/>
  <c r="AL142" i="2"/>
  <c r="AW151" i="2"/>
  <c r="AR148" i="2"/>
  <c r="AS148" i="2"/>
  <c r="AO131" i="2"/>
  <c r="AP131" i="2"/>
  <c r="AQ131" i="2"/>
  <c r="AP132" i="2"/>
  <c r="AU137" i="2"/>
  <c r="AQ132" i="2"/>
  <c r="AV137" i="2"/>
  <c r="AL128" i="2"/>
  <c r="AO133" i="2"/>
  <c r="AW137" i="2"/>
  <c r="AP133" i="2"/>
  <c r="AU138" i="2"/>
  <c r="AV138" i="2"/>
  <c r="AL129" i="2"/>
  <c r="AW138" i="2"/>
  <c r="AU139" i="2"/>
  <c r="AV139" i="2"/>
  <c r="AS121" i="2"/>
  <c r="AT121" i="2"/>
  <c r="AO117" i="2"/>
  <c r="AR122" i="2"/>
  <c r="AP117" i="2"/>
  <c r="AS122" i="2"/>
  <c r="AQ117" i="2"/>
  <c r="AT122" i="2"/>
  <c r="AP118" i="2"/>
  <c r="AU123" i="2"/>
  <c r="AQ118" i="2"/>
  <c r="AV123" i="2"/>
  <c r="AL114" i="2"/>
  <c r="AO119" i="2"/>
  <c r="AW123" i="2"/>
  <c r="AP119" i="2"/>
  <c r="AU124" i="2"/>
  <c r="AV124" i="2"/>
  <c r="AW124" i="2"/>
  <c r="AR120" i="2"/>
  <c r="AU125" i="2"/>
  <c r="AS120" i="2"/>
  <c r="AV125" i="2"/>
  <c r="AS107" i="2"/>
  <c r="AT107" i="2"/>
  <c r="AO103" i="2"/>
  <c r="AR108" i="2"/>
  <c r="AP103" i="2"/>
  <c r="AS108" i="2"/>
  <c r="AQ103" i="2"/>
  <c r="AT108" i="2"/>
  <c r="AO104" i="2"/>
  <c r="AP104" i="2"/>
  <c r="AU109" i="2"/>
  <c r="AQ104" i="2"/>
  <c r="AV109" i="2"/>
  <c r="AL100" i="2"/>
  <c r="AO105" i="2"/>
  <c r="AW109" i="2"/>
  <c r="AM100" i="2"/>
  <c r="AP105" i="2"/>
  <c r="AU110" i="2"/>
  <c r="AR106" i="2"/>
  <c r="AU111" i="2"/>
  <c r="AS106" i="2"/>
  <c r="AV111" i="2"/>
  <c r="AS93" i="2"/>
  <c r="AT93" i="2"/>
  <c r="AO89" i="2"/>
  <c r="AR94" i="2"/>
  <c r="AP89" i="2"/>
  <c r="AS94" i="2"/>
  <c r="AQ89" i="2"/>
  <c r="AT94" i="2"/>
  <c r="AU95" i="2"/>
  <c r="AQ90" i="2"/>
  <c r="AV95" i="2"/>
  <c r="AW95" i="2"/>
  <c r="AM86" i="2"/>
  <c r="AP91" i="2"/>
  <c r="AU96" i="2"/>
  <c r="AN86" i="2"/>
  <c r="AV96" i="2"/>
  <c r="AW96" i="2"/>
  <c r="AR92" i="2"/>
  <c r="AU97" i="2"/>
  <c r="AS92" i="2"/>
  <c r="AV97" i="2"/>
  <c r="AS79" i="2"/>
  <c r="AT79" i="2"/>
  <c r="AO75" i="2"/>
  <c r="AR80" i="2"/>
  <c r="AP75" i="2"/>
  <c r="AS80" i="2"/>
  <c r="AQ75" i="2"/>
  <c r="AT80" i="2"/>
  <c r="AP76" i="2"/>
  <c r="AU81" i="2"/>
  <c r="AQ76" i="2"/>
  <c r="AV81" i="2"/>
  <c r="AL72" i="2"/>
  <c r="AO77" i="2"/>
  <c r="AW81" i="2"/>
  <c r="AP77" i="2"/>
  <c r="AU82" i="2"/>
  <c r="AV82" i="2"/>
  <c r="AW82" i="2"/>
  <c r="AR78" i="2"/>
  <c r="AU83" i="2"/>
  <c r="AS78" i="2"/>
  <c r="AV83" i="2"/>
  <c r="AS65" i="2"/>
  <c r="AT65" i="2"/>
  <c r="AR66" i="2"/>
  <c r="AS66" i="2"/>
  <c r="AT66" i="2"/>
  <c r="AO62" i="2"/>
  <c r="AQ62" i="2"/>
  <c r="AV67" i="2"/>
  <c r="AL58" i="2"/>
  <c r="AO63" i="2"/>
  <c r="AW67" i="2"/>
  <c r="AM58" i="2"/>
  <c r="AU68" i="2"/>
  <c r="AR64" i="2"/>
  <c r="AS64" i="2"/>
  <c r="AT51" i="2"/>
  <c r="AO47" i="2"/>
  <c r="AR52" i="2"/>
  <c r="AS52" i="2"/>
  <c r="AP47" i="2"/>
  <c r="AQ47" i="2"/>
  <c r="AT52" i="2"/>
  <c r="AO48" i="2"/>
  <c r="AP48" i="2"/>
  <c r="AQ48" i="2"/>
  <c r="AV53" i="2"/>
  <c r="AM44" i="2"/>
  <c r="AP49" i="2"/>
  <c r="AU54" i="2"/>
  <c r="AO49" i="2"/>
  <c r="AN44" i="2"/>
  <c r="AV54" i="2"/>
  <c r="AR50" i="2"/>
  <c r="AU55" i="2"/>
  <c r="AS50" i="2"/>
  <c r="AO33" i="2"/>
  <c r="AP33" i="2"/>
  <c r="AP34" i="2"/>
  <c r="AU39" i="2"/>
  <c r="AQ34" i="2"/>
  <c r="AV39" i="2"/>
  <c r="AL30" i="2"/>
  <c r="AO35" i="2"/>
  <c r="AW39" i="2"/>
  <c r="AP35" i="2"/>
  <c r="AU40" i="2"/>
  <c r="AV40" i="2"/>
  <c r="AL31" i="2"/>
  <c r="AW40" i="2"/>
  <c r="AU41" i="2"/>
  <c r="AV41" i="2"/>
  <c r="AN18" i="2"/>
  <c r="AS23" i="2"/>
  <c r="AT23" i="2"/>
  <c r="AO19" i="2"/>
  <c r="AR24" i="2"/>
  <c r="AP19" i="2"/>
  <c r="AS24" i="2"/>
  <c r="AQ19" i="2"/>
  <c r="AT24" i="2"/>
  <c r="AP20" i="2"/>
  <c r="AU25" i="2"/>
  <c r="AQ20" i="2"/>
  <c r="AV25" i="2"/>
  <c r="AO21" i="2"/>
  <c r="AW25" i="2"/>
  <c r="AP21" i="2"/>
  <c r="AU26" i="2"/>
  <c r="AV26" i="2"/>
  <c r="AW26" i="2"/>
  <c r="AR22" i="2"/>
  <c r="AU27" i="2"/>
  <c r="AS22" i="2"/>
  <c r="AV27" i="2"/>
  <c r="AW13" i="2"/>
  <c r="AV13" i="2"/>
  <c r="AU13" i="2"/>
  <c r="AW12" i="2"/>
  <c r="AW11" i="2"/>
  <c r="AV11" i="2"/>
  <c r="AT10" i="2"/>
  <c r="AS10" i="2"/>
  <c r="AR10" i="2"/>
  <c r="AT9" i="2"/>
  <c r="AT8" i="2"/>
  <c r="AS8" i="2"/>
  <c r="H268" i="2"/>
  <c r="G273" i="2"/>
  <c r="O275" i="2"/>
  <c r="Q282" i="2"/>
  <c r="G291" i="2"/>
  <c r="O241" i="2"/>
  <c r="M268" i="2"/>
  <c r="L273" i="2"/>
  <c r="K278" i="2"/>
  <c r="L287" i="2"/>
  <c r="K327" i="2"/>
  <c r="Q334" i="2"/>
  <c r="H226" i="2"/>
  <c r="J230" i="2"/>
  <c r="H235" i="2"/>
  <c r="P242" i="2"/>
  <c r="N268" i="2"/>
  <c r="G271" i="2"/>
  <c r="O273" i="2"/>
  <c r="I276" i="2"/>
  <c r="M278" i="2"/>
  <c r="M283" i="2"/>
  <c r="Q287" i="2"/>
  <c r="K292" i="2"/>
  <c r="M301" i="2"/>
  <c r="L325" i="2"/>
  <c r="Q327" i="2"/>
  <c r="G330" i="2"/>
  <c r="M332" i="2"/>
  <c r="R334" i="2"/>
  <c r="G240" i="2"/>
  <c r="M270" i="2"/>
  <c r="R277" i="2"/>
  <c r="Q251" i="2"/>
  <c r="P270" i="2"/>
  <c r="G276" i="2"/>
  <c r="J283" i="2"/>
  <c r="J292" i="2"/>
  <c r="K325" i="2"/>
  <c r="R329" i="2"/>
  <c r="L332" i="2"/>
  <c r="J226" i="2"/>
  <c r="M230" i="2"/>
  <c r="I235" i="2"/>
  <c r="G243" i="2"/>
  <c r="M254" i="2"/>
  <c r="O268" i="2"/>
  <c r="H271" i="2"/>
  <c r="P273" i="2"/>
  <c r="J276" i="2"/>
  <c r="O278" i="2"/>
  <c r="K284" i="2"/>
  <c r="K288" i="2"/>
  <c r="O292" i="2"/>
  <c r="G302" i="2"/>
  <c r="M325" i="2"/>
  <c r="G328" i="2"/>
  <c r="L330" i="2"/>
  <c r="N332" i="2"/>
  <c r="G335" i="2"/>
  <c r="R278" i="2"/>
  <c r="L284" i="2"/>
  <c r="N288" i="2"/>
  <c r="K243" i="2"/>
  <c r="R243" i="2"/>
  <c r="G269" i="2"/>
  <c r="O271" i="2"/>
  <c r="G274" i="2"/>
  <c r="L276" i="2"/>
  <c r="G279" i="2"/>
  <c r="N284" i="2"/>
  <c r="O288" i="2"/>
  <c r="G293" i="2"/>
  <c r="P325" i="2"/>
  <c r="J328" i="2"/>
  <c r="P330" i="2"/>
  <c r="H333" i="2"/>
  <c r="I335" i="2"/>
  <c r="I212" i="2"/>
  <c r="I245" i="2"/>
  <c r="I269" i="2"/>
  <c r="R271" i="2"/>
  <c r="J274" i="2"/>
  <c r="N276" i="2"/>
  <c r="K279" i="2"/>
  <c r="O284" i="2"/>
  <c r="G289" i="2"/>
  <c r="P293" i="2"/>
  <c r="Q325" i="2"/>
  <c r="K328" i="2"/>
  <c r="Q330" i="2"/>
  <c r="I333" i="2"/>
  <c r="K335" i="2"/>
  <c r="G326" i="2"/>
  <c r="M328" i="2"/>
  <c r="R330" i="2"/>
  <c r="K333" i="2"/>
  <c r="P335" i="2"/>
  <c r="M248" i="2"/>
  <c r="Q293" i="2"/>
  <c r="Q214" i="2"/>
  <c r="H272" i="2"/>
  <c r="K304" i="2"/>
  <c r="G324" i="2"/>
  <c r="L326" i="2"/>
  <c r="N328" i="2"/>
  <c r="G331" i="2"/>
  <c r="L333" i="2"/>
  <c r="R292" i="2"/>
  <c r="G213" i="2"/>
  <c r="J245" i="2"/>
  <c r="J269" i="2"/>
  <c r="G272" i="2"/>
  <c r="L274" i="2"/>
  <c r="O276" i="2"/>
  <c r="N279" i="2"/>
  <c r="P284" i="2"/>
  <c r="H289" i="2"/>
  <c r="L236" i="2"/>
  <c r="Q245" i="2"/>
  <c r="M269" i="2"/>
  <c r="M274" i="2"/>
  <c r="G277" i="2"/>
  <c r="O279" i="2"/>
  <c r="G285" i="2"/>
  <c r="R289" i="2"/>
  <c r="G215" i="2"/>
  <c r="R227" i="2"/>
  <c r="I232" i="2"/>
  <c r="R236" i="2"/>
  <c r="N246" i="2"/>
  <c r="O261" i="2"/>
  <c r="N269" i="2"/>
  <c r="I272" i="2"/>
  <c r="O274" i="2"/>
  <c r="I277" i="2"/>
  <c r="P279" i="2"/>
  <c r="L285" i="2"/>
  <c r="I290" i="2"/>
  <c r="R296" i="2"/>
  <c r="M305" i="2"/>
  <c r="H324" i="2"/>
  <c r="M326" i="2"/>
  <c r="O328" i="2"/>
  <c r="H331" i="2"/>
  <c r="N333" i="2"/>
  <c r="L338" i="2"/>
  <c r="H215" i="2"/>
  <c r="G247" i="2"/>
  <c r="G270" i="2"/>
  <c r="J272" i="2"/>
  <c r="Q274" i="2"/>
  <c r="M277" i="2"/>
  <c r="Q279" i="2"/>
  <c r="N285" i="2"/>
  <c r="K290" i="2"/>
  <c r="J324" i="2"/>
  <c r="P326" i="2"/>
  <c r="H329" i="2"/>
  <c r="I331" i="2"/>
  <c r="O333" i="2"/>
  <c r="O215" i="2"/>
  <c r="I247" i="2"/>
  <c r="J270" i="2"/>
  <c r="K272" i="2"/>
  <c r="R274" i="2"/>
  <c r="O277" i="2"/>
  <c r="R279" i="2"/>
  <c r="I286" i="2"/>
  <c r="L290" i="2"/>
  <c r="K324" i="2"/>
  <c r="Q326" i="2"/>
  <c r="I329" i="2"/>
  <c r="J331" i="2"/>
  <c r="Q333" i="2"/>
  <c r="K286" i="2"/>
  <c r="M290" i="2"/>
  <c r="L270" i="2"/>
  <c r="N272" i="2"/>
  <c r="I275" i="2"/>
  <c r="Q277" i="2"/>
  <c r="J282" i="2"/>
  <c r="Q286" i="2"/>
  <c r="Q290" i="2"/>
  <c r="L329" i="2"/>
  <c r="Q331" i="2"/>
  <c r="G334" i="2"/>
  <c r="O324" i="2"/>
  <c r="H327" i="2"/>
  <c r="M329" i="2"/>
  <c r="H332" i="2"/>
  <c r="M334" i="2"/>
  <c r="I353" i="2"/>
  <c r="AP6" i="2"/>
  <c r="N221" i="2"/>
  <c r="O240" i="2"/>
  <c r="O249" i="2"/>
  <c r="J268" i="2"/>
  <c r="N270" i="2"/>
  <c r="I273" i="2"/>
  <c r="P275" i="2"/>
  <c r="G278" i="2"/>
  <c r="R282" i="2"/>
  <c r="I287" i="2"/>
  <c r="O291" i="2"/>
  <c r="H325" i="2"/>
  <c r="I327" i="2"/>
  <c r="O329" i="2"/>
  <c r="I332" i="2"/>
  <c r="O334" i="2"/>
  <c r="M361" i="2"/>
  <c r="R248" i="2"/>
  <c r="L249" i="2"/>
  <c r="H287" i="2"/>
  <c r="G230" i="2"/>
  <c r="I234" i="2"/>
  <c r="L241" i="2"/>
  <c r="N250" i="2"/>
  <c r="K268" i="2"/>
  <c r="O270" i="2"/>
  <c r="K273" i="2"/>
  <c r="R275" i="2"/>
  <c r="J278" i="2"/>
  <c r="H283" i="2"/>
  <c r="K287" i="2"/>
  <c r="Q291" i="2"/>
  <c r="R299" i="2"/>
  <c r="I325" i="2"/>
  <c r="J327" i="2"/>
  <c r="P329" i="2"/>
  <c r="J332" i="2"/>
  <c r="P334" i="2"/>
  <c r="M338" i="2"/>
  <c r="G265" i="2"/>
  <c r="N340" i="2"/>
  <c r="H341" i="2"/>
  <c r="P265" i="2"/>
  <c r="I264" i="2"/>
  <c r="H260" i="2"/>
  <c r="I256" i="2"/>
  <c r="H263" i="2"/>
  <c r="H259" i="2"/>
  <c r="I255" i="2"/>
  <c r="G263" i="2"/>
  <c r="G259" i="2"/>
  <c r="H255" i="2"/>
  <c r="I262" i="2"/>
  <c r="J258" i="2"/>
  <c r="K254" i="2"/>
  <c r="H262" i="2"/>
  <c r="I258" i="2"/>
  <c r="J254" i="2"/>
  <c r="R261" i="2"/>
  <c r="H258" i="2"/>
  <c r="I254" i="2"/>
  <c r="R264" i="2"/>
  <c r="Q260" i="2"/>
  <c r="R256" i="2"/>
  <c r="P264" i="2"/>
  <c r="N260" i="2"/>
  <c r="P256" i="2"/>
  <c r="M264" i="2"/>
  <c r="L260" i="2"/>
  <c r="M256" i="2"/>
  <c r="L264" i="2"/>
  <c r="K260" i="2"/>
  <c r="L256" i="2"/>
  <c r="K264" i="2"/>
  <c r="I260" i="2"/>
  <c r="K256" i="2"/>
  <c r="I341" i="2"/>
  <c r="J343" i="2"/>
  <c r="Q254" i="2"/>
  <c r="K344" i="2"/>
  <c r="M344" i="2"/>
  <c r="G257" i="2"/>
  <c r="AL3" i="2"/>
  <c r="AN2" i="2"/>
  <c r="AM3" i="2"/>
  <c r="AQ6" i="2"/>
  <c r="AQ7" i="2"/>
  <c r="R260" i="2"/>
  <c r="I349" i="2"/>
  <c r="P347" i="2"/>
  <c r="R344" i="2"/>
  <c r="J342" i="2"/>
  <c r="K339" i="2"/>
  <c r="O347" i="2"/>
  <c r="Q344" i="2"/>
  <c r="H342" i="2"/>
  <c r="J339" i="2"/>
  <c r="N347" i="2"/>
  <c r="O344" i="2"/>
  <c r="G342" i="2"/>
  <c r="I339" i="2"/>
  <c r="J347" i="2"/>
  <c r="N344" i="2"/>
  <c r="R341" i="2"/>
  <c r="R338" i="2"/>
  <c r="R349" i="2"/>
  <c r="R346" i="2"/>
  <c r="Q343" i="2"/>
  <c r="G341" i="2"/>
  <c r="K338" i="2"/>
  <c r="Q349" i="2"/>
  <c r="L346" i="2"/>
  <c r="P343" i="2"/>
  <c r="R340" i="2"/>
  <c r="I338" i="2"/>
  <c r="G349" i="2"/>
  <c r="K346" i="2"/>
  <c r="O343" i="2"/>
  <c r="P340" i="2"/>
  <c r="H338" i="2"/>
  <c r="R348" i="2"/>
  <c r="J346" i="2"/>
  <c r="K343" i="2"/>
  <c r="O340" i="2"/>
  <c r="G338" i="2"/>
  <c r="P348" i="2"/>
  <c r="G346" i="2"/>
  <c r="I343" i="2"/>
  <c r="M340" i="2"/>
  <c r="N348" i="2"/>
  <c r="R345" i="2"/>
  <c r="G343" i="2"/>
  <c r="J340" i="2"/>
  <c r="M348" i="2"/>
  <c r="Q345" i="2"/>
  <c r="M342" i="2"/>
  <c r="Q339" i="2"/>
  <c r="K348" i="2"/>
  <c r="H345" i="2"/>
  <c r="L342" i="2"/>
  <c r="P339" i="2"/>
  <c r="J348" i="2"/>
  <c r="G345" i="2"/>
  <c r="K342" i="2"/>
  <c r="L339" i="2"/>
  <c r="R250" i="2"/>
  <c r="J296" i="2"/>
  <c r="L298" i="2"/>
  <c r="N300" i="2"/>
  <c r="Q302" i="2"/>
  <c r="G305" i="2"/>
  <c r="G307" i="2"/>
  <c r="I356" i="2"/>
  <c r="P217" i="2"/>
  <c r="O226" i="2"/>
  <c r="P228" i="2"/>
  <c r="N230" i="2"/>
  <c r="O232" i="2"/>
  <c r="M234" i="2"/>
  <c r="M236" i="2"/>
  <c r="R240" i="2"/>
  <c r="G244" i="2"/>
  <c r="N247" i="2"/>
  <c r="G251" i="2"/>
  <c r="H269" i="2"/>
  <c r="Q270" i="2"/>
  <c r="R272" i="2"/>
  <c r="P274" i="2"/>
  <c r="M276" i="2"/>
  <c r="L278" i="2"/>
  <c r="L282" i="2"/>
  <c r="I285" i="2"/>
  <c r="L288" i="2"/>
  <c r="H291" i="2"/>
  <c r="N296" i="2"/>
  <c r="M298" i="2"/>
  <c r="O300" i="2"/>
  <c r="G303" i="2"/>
  <c r="H305" i="2"/>
  <c r="J307" i="2"/>
  <c r="O325" i="2"/>
  <c r="P327" i="2"/>
  <c r="N329" i="2"/>
  <c r="K331" i="2"/>
  <c r="M333" i="2"/>
  <c r="J335" i="2"/>
  <c r="H357" i="2"/>
  <c r="R218" i="2"/>
  <c r="Q226" i="2"/>
  <c r="Q228" i="2"/>
  <c r="O230" i="2"/>
  <c r="P232" i="2"/>
  <c r="N234" i="2"/>
  <c r="O236" i="2"/>
  <c r="I241" i="2"/>
  <c r="M244" i="2"/>
  <c r="Q247" i="2"/>
  <c r="H251" i="2"/>
  <c r="O296" i="2"/>
  <c r="N298" i="2"/>
  <c r="Q300" i="2"/>
  <c r="J303" i="2"/>
  <c r="I305" i="2"/>
  <c r="L307" i="2"/>
  <c r="I357" i="2"/>
  <c r="N220" i="2"/>
  <c r="H227" i="2"/>
  <c r="R228" i="2"/>
  <c r="Q230" i="2"/>
  <c r="Q232" i="2"/>
  <c r="O234" i="2"/>
  <c r="P236" i="2"/>
  <c r="J241" i="2"/>
  <c r="O244" i="2"/>
  <c r="R247" i="2"/>
  <c r="K251" i="2"/>
  <c r="P296" i="2"/>
  <c r="P298" i="2"/>
  <c r="H301" i="2"/>
  <c r="K303" i="2"/>
  <c r="J305" i="2"/>
  <c r="O307" i="2"/>
  <c r="I358" i="2"/>
  <c r="G212" i="2"/>
  <c r="P220" i="2"/>
  <c r="I227" i="2"/>
  <c r="H229" i="2"/>
  <c r="H231" i="2"/>
  <c r="R232" i="2"/>
  <c r="Q234" i="2"/>
  <c r="Q236" i="2"/>
  <c r="K241" i="2"/>
  <c r="G245" i="2"/>
  <c r="L248" i="2"/>
  <c r="O251" i="2"/>
  <c r="K269" i="2"/>
  <c r="J271" i="2"/>
  <c r="J273" i="2"/>
  <c r="G275" i="2"/>
  <c r="R276" i="2"/>
  <c r="P278" i="2"/>
  <c r="G283" i="2"/>
  <c r="H286" i="2"/>
  <c r="R288" i="2"/>
  <c r="I292" i="2"/>
  <c r="Q296" i="2"/>
  <c r="Q298" i="2"/>
  <c r="I301" i="2"/>
  <c r="L303" i="2"/>
  <c r="L305" i="2"/>
  <c r="P307" i="2"/>
  <c r="I324" i="2"/>
  <c r="R325" i="2"/>
  <c r="H328" i="2"/>
  <c r="Q329" i="2"/>
  <c r="G332" i="2"/>
  <c r="P333" i="2"/>
  <c r="Q335" i="2"/>
  <c r="L358" i="2"/>
  <c r="O361" i="2"/>
  <c r="J213" i="2"/>
  <c r="K223" i="2"/>
  <c r="M227" i="2"/>
  <c r="K229" i="2"/>
  <c r="L231" i="2"/>
  <c r="J233" i="2"/>
  <c r="K235" i="2"/>
  <c r="I237" i="2"/>
  <c r="Q241" i="2"/>
  <c r="K245" i="2"/>
  <c r="G249" i="2"/>
  <c r="P269" i="2"/>
  <c r="P271" i="2"/>
  <c r="M273" i="2"/>
  <c r="J275" i="2"/>
  <c r="J277" i="2"/>
  <c r="I279" i="2"/>
  <c r="K283" i="2"/>
  <c r="L286" i="2"/>
  <c r="I289" i="2"/>
  <c r="L292" i="2"/>
  <c r="H297" i="2"/>
  <c r="M299" i="2"/>
  <c r="N301" i="2"/>
  <c r="O303" i="2"/>
  <c r="H306" i="2"/>
  <c r="I362" i="2"/>
  <c r="R213" i="2"/>
  <c r="L223" i="2"/>
  <c r="N227" i="2"/>
  <c r="M229" i="2"/>
  <c r="M231" i="2"/>
  <c r="K233" i="2"/>
  <c r="L235" i="2"/>
  <c r="J237" i="2"/>
  <c r="G242" i="2"/>
  <c r="N245" i="2"/>
  <c r="I249" i="2"/>
  <c r="G268" i="2"/>
  <c r="Q269" i="2"/>
  <c r="Q271" i="2"/>
  <c r="N273" i="2"/>
  <c r="K275" i="2"/>
  <c r="L277" i="2"/>
  <c r="L283" i="2"/>
  <c r="M286" i="2"/>
  <c r="Q289" i="2"/>
  <c r="N292" i="2"/>
  <c r="I297" i="2"/>
  <c r="N299" i="2"/>
  <c r="O301" i="2"/>
  <c r="P303" i="2"/>
  <c r="I306" i="2"/>
  <c r="M324" i="2"/>
  <c r="O326" i="2"/>
  <c r="L328" i="2"/>
  <c r="M330" i="2"/>
  <c r="K332" i="2"/>
  <c r="L334" i="2"/>
  <c r="Q362" i="2"/>
  <c r="P227" i="2"/>
  <c r="P229" i="2"/>
  <c r="N231" i="2"/>
  <c r="M233" i="2"/>
  <c r="M235" i="2"/>
  <c r="K237" i="2"/>
  <c r="O242" i="2"/>
  <c r="P245" i="2"/>
  <c r="J249" i="2"/>
  <c r="J297" i="2"/>
  <c r="P299" i="2"/>
  <c r="R301" i="2"/>
  <c r="Q303" i="2"/>
  <c r="K306" i="2"/>
  <c r="G363" i="2"/>
  <c r="L363" i="2"/>
  <c r="K215" i="2"/>
  <c r="I226" i="2"/>
  <c r="G228" i="2"/>
  <c r="H230" i="2"/>
  <c r="R231" i="2"/>
  <c r="G234" i="2"/>
  <c r="Q235" i="2"/>
  <c r="Q237" i="2"/>
  <c r="H243" i="2"/>
  <c r="O246" i="2"/>
  <c r="P249" i="2"/>
  <c r="G298" i="2"/>
  <c r="H300" i="2"/>
  <c r="I302" i="2"/>
  <c r="N304" i="2"/>
  <c r="N306" i="2"/>
  <c r="L353" i="2"/>
  <c r="Q366" i="2"/>
  <c r="I243" i="2"/>
  <c r="R246" i="2"/>
  <c r="M250" i="2"/>
  <c r="I298" i="2"/>
  <c r="I300" i="2"/>
  <c r="J302" i="2"/>
  <c r="P304" i="2"/>
  <c r="P306" i="2"/>
  <c r="N353" i="2"/>
  <c r="R366" i="2"/>
  <c r="J298" i="2"/>
  <c r="J300" i="2"/>
  <c r="L302" i="2"/>
  <c r="Q304" i="2"/>
  <c r="Q306" i="2"/>
  <c r="P355" i="2"/>
  <c r="K372" i="2"/>
  <c r="Q216" i="2"/>
  <c r="M226" i="2"/>
  <c r="M228" i="2"/>
  <c r="L230" i="2"/>
  <c r="L232" i="2"/>
  <c r="J234" i="2"/>
  <c r="I236" i="2"/>
  <c r="H240" i="2"/>
  <c r="O243" i="2"/>
  <c r="H247" i="2"/>
  <c r="P250" i="2"/>
  <c r="Q284" i="2"/>
  <c r="H288" i="2"/>
  <c r="R290" i="2"/>
  <c r="I296" i="2"/>
  <c r="K298" i="2"/>
  <c r="K300" i="2"/>
  <c r="P302" i="2"/>
  <c r="R304" i="2"/>
  <c r="R306" i="2"/>
  <c r="Q355" i="2"/>
  <c r="L372" i="2"/>
  <c r="G368" i="2"/>
  <c r="P372" i="2"/>
  <c r="I368" i="2"/>
  <c r="Q372" i="2"/>
  <c r="K368" i="2"/>
  <c r="J373" i="2"/>
  <c r="N368" i="2"/>
  <c r="K373" i="2"/>
  <c r="O368" i="2"/>
  <c r="O374" i="2"/>
  <c r="P368" i="2"/>
  <c r="Q374" i="2"/>
  <c r="O369" i="2"/>
  <c r="H375" i="2"/>
  <c r="P369" i="2"/>
  <c r="J375" i="2"/>
  <c r="G370" i="2"/>
  <c r="K375" i="2"/>
  <c r="H370" i="2"/>
  <c r="I376" i="2"/>
  <c r="G366" i="2"/>
  <c r="G371" i="2"/>
  <c r="L376" i="2"/>
  <c r="H366" i="2"/>
  <c r="H371" i="2"/>
  <c r="N376" i="2"/>
  <c r="N366" i="2"/>
  <c r="G372" i="2"/>
  <c r="O376" i="2"/>
  <c r="O366" i="2"/>
  <c r="J372" i="2"/>
  <c r="P376" i="2"/>
  <c r="AL2" i="2"/>
  <c r="AN4" i="2"/>
  <c r="AM4" i="2"/>
  <c r="AL4" i="2"/>
  <c r="AN3" i="2"/>
  <c r="AM2" i="2"/>
  <c r="M221" i="2"/>
  <c r="N222" i="2"/>
  <c r="AO7" i="2"/>
  <c r="AP5" i="2"/>
  <c r="K217" i="2"/>
  <c r="I223" i="2"/>
  <c r="Q221" i="2"/>
  <c r="M220" i="2"/>
  <c r="I219" i="2"/>
  <c r="Q217" i="2"/>
  <c r="M216" i="2"/>
  <c r="I215" i="2"/>
  <c r="Q213" i="2"/>
  <c r="M212" i="2"/>
  <c r="P222" i="2"/>
  <c r="L221" i="2"/>
  <c r="H220" i="2"/>
  <c r="P218" i="2"/>
  <c r="L217" i="2"/>
  <c r="H216" i="2"/>
  <c r="P214" i="2"/>
  <c r="L213" i="2"/>
  <c r="H212" i="2"/>
  <c r="Q223" i="2"/>
  <c r="M222" i="2"/>
  <c r="I221" i="2"/>
  <c r="Q219" i="2"/>
  <c r="M218" i="2"/>
  <c r="I217" i="2"/>
  <c r="Q215" i="2"/>
  <c r="M214" i="2"/>
  <c r="I213" i="2"/>
  <c r="P223" i="2"/>
  <c r="L222" i="2"/>
  <c r="H221" i="2"/>
  <c r="P219" i="2"/>
  <c r="L218" i="2"/>
  <c r="H217" i="2"/>
  <c r="P215" i="2"/>
  <c r="L214" i="2"/>
  <c r="H213" i="2"/>
  <c r="N223" i="2"/>
  <c r="J222" i="2"/>
  <c r="R220" i="2"/>
  <c r="N219" i="2"/>
  <c r="J218" i="2"/>
  <c r="R216" i="2"/>
  <c r="N215" i="2"/>
  <c r="J214" i="2"/>
  <c r="R212" i="2"/>
  <c r="J223" i="2"/>
  <c r="K221" i="2"/>
  <c r="K219" i="2"/>
  <c r="M217" i="2"/>
  <c r="L215" i="2"/>
  <c r="N213" i="2"/>
  <c r="O222" i="2"/>
  <c r="O220" i="2"/>
  <c r="Q218" i="2"/>
  <c r="P216" i="2"/>
  <c r="R214" i="2"/>
  <c r="Q212" i="2"/>
  <c r="I222" i="2"/>
  <c r="K220" i="2"/>
  <c r="K218" i="2"/>
  <c r="L216" i="2"/>
  <c r="N214" i="2"/>
  <c r="N212" i="2"/>
  <c r="H222" i="2"/>
  <c r="J220" i="2"/>
  <c r="I218" i="2"/>
  <c r="K216" i="2"/>
  <c r="K214" i="2"/>
  <c r="L212" i="2"/>
  <c r="R223" i="2"/>
  <c r="R221" i="2"/>
  <c r="G220" i="2"/>
  <c r="G218" i="2"/>
  <c r="I216" i="2"/>
  <c r="H214" i="2"/>
  <c r="J212" i="2"/>
  <c r="J221" i="2"/>
  <c r="N218" i="2"/>
  <c r="M215" i="2"/>
  <c r="P212" i="2"/>
  <c r="M223" i="2"/>
  <c r="Q220" i="2"/>
  <c r="R217" i="2"/>
  <c r="J215" i="2"/>
  <c r="K212" i="2"/>
  <c r="R222" i="2"/>
  <c r="R219" i="2"/>
  <c r="J217" i="2"/>
  <c r="I214" i="2"/>
  <c r="Q222" i="2"/>
  <c r="O219" i="2"/>
  <c r="G217" i="2"/>
  <c r="G214" i="2"/>
  <c r="K222" i="2"/>
  <c r="L219" i="2"/>
  <c r="O216" i="2"/>
  <c r="P213" i="2"/>
  <c r="G222" i="2"/>
  <c r="J219" i="2"/>
  <c r="N216" i="2"/>
  <c r="O213" i="2"/>
  <c r="P221" i="2"/>
  <c r="H219" i="2"/>
  <c r="J216" i="2"/>
  <c r="M213" i="2"/>
  <c r="O221" i="2"/>
  <c r="G219" i="2"/>
  <c r="G216" i="2"/>
  <c r="K213" i="2"/>
  <c r="N217" i="2"/>
  <c r="H223" i="2"/>
  <c r="O212" i="2"/>
  <c r="H218" i="2"/>
  <c r="O223" i="2"/>
  <c r="O218" i="2"/>
  <c r="M219" i="2"/>
  <c r="O214" i="2"/>
  <c r="I220" i="2"/>
  <c r="L220" i="2"/>
  <c r="J240" i="2"/>
  <c r="J242" i="2"/>
  <c r="H244" i="2"/>
  <c r="G246" i="2"/>
  <c r="G248" i="2"/>
  <c r="Q249" i="2"/>
  <c r="R251" i="2"/>
  <c r="J255" i="2"/>
  <c r="I257" i="2"/>
  <c r="I259" i="2"/>
  <c r="G261" i="2"/>
  <c r="I263" i="2"/>
  <c r="L265" i="2"/>
  <c r="K240" i="2"/>
  <c r="K242" i="2"/>
  <c r="J244" i="2"/>
  <c r="J246" i="2"/>
  <c r="H248" i="2"/>
  <c r="G250" i="2"/>
  <c r="L255" i="2"/>
  <c r="L257" i="2"/>
  <c r="J259" i="2"/>
  <c r="I261" i="2"/>
  <c r="J263" i="2"/>
  <c r="M265" i="2"/>
  <c r="N363" i="2"/>
  <c r="J362" i="2"/>
  <c r="R360" i="2"/>
  <c r="N359" i="2"/>
  <c r="J358" i="2"/>
  <c r="R356" i="2"/>
  <c r="N355" i="2"/>
  <c r="J354" i="2"/>
  <c r="R352" i="2"/>
  <c r="K363" i="2"/>
  <c r="G362" i="2"/>
  <c r="O360" i="2"/>
  <c r="K359" i="2"/>
  <c r="G358" i="2"/>
  <c r="O356" i="2"/>
  <c r="K355" i="2"/>
  <c r="G354" i="2"/>
  <c r="O352" i="2"/>
  <c r="J363" i="2"/>
  <c r="R361" i="2"/>
  <c r="N360" i="2"/>
  <c r="J359" i="2"/>
  <c r="R357" i="2"/>
  <c r="N356" i="2"/>
  <c r="J355" i="2"/>
  <c r="R353" i="2"/>
  <c r="N352" i="2"/>
  <c r="I363" i="2"/>
  <c r="Q361" i="2"/>
  <c r="M360" i="2"/>
  <c r="I359" i="2"/>
  <c r="Q357" i="2"/>
  <c r="M356" i="2"/>
  <c r="I355" i="2"/>
  <c r="Q353" i="2"/>
  <c r="M352" i="2"/>
  <c r="H363" i="2"/>
  <c r="P361" i="2"/>
  <c r="L360" i="2"/>
  <c r="H359" i="2"/>
  <c r="P357" i="2"/>
  <c r="L356" i="2"/>
  <c r="H355" i="2"/>
  <c r="P353" i="2"/>
  <c r="L352" i="2"/>
  <c r="P363" i="2"/>
  <c r="N361" i="2"/>
  <c r="Q359" i="2"/>
  <c r="O357" i="2"/>
  <c r="R355" i="2"/>
  <c r="H354" i="2"/>
  <c r="G352" i="2"/>
  <c r="R362" i="2"/>
  <c r="I361" i="2"/>
  <c r="G359" i="2"/>
  <c r="J357" i="2"/>
  <c r="L355" i="2"/>
  <c r="K353" i="2"/>
  <c r="O362" i="2"/>
  <c r="Q360" i="2"/>
  <c r="P358" i="2"/>
  <c r="G357" i="2"/>
  <c r="Q354" i="2"/>
  <c r="H353" i="2"/>
  <c r="N362" i="2"/>
  <c r="P360" i="2"/>
  <c r="O358" i="2"/>
  <c r="Q356" i="2"/>
  <c r="P354" i="2"/>
  <c r="G353" i="2"/>
  <c r="M362" i="2"/>
  <c r="K360" i="2"/>
  <c r="N358" i="2"/>
  <c r="P356" i="2"/>
  <c r="O354" i="2"/>
  <c r="Q352" i="2"/>
  <c r="L362" i="2"/>
  <c r="J360" i="2"/>
  <c r="M358" i="2"/>
  <c r="K356" i="2"/>
  <c r="N354" i="2"/>
  <c r="P352" i="2"/>
  <c r="K362" i="2"/>
  <c r="M359" i="2"/>
  <c r="H356" i="2"/>
  <c r="J353" i="2"/>
  <c r="L361" i="2"/>
  <c r="K358" i="2"/>
  <c r="M355" i="2"/>
  <c r="H352" i="2"/>
  <c r="R363" i="2"/>
  <c r="H361" i="2"/>
  <c r="N357" i="2"/>
  <c r="M354" i="2"/>
  <c r="Q363" i="2"/>
  <c r="G361" i="2"/>
  <c r="M357" i="2"/>
  <c r="L354" i="2"/>
  <c r="O363" i="2"/>
  <c r="I360" i="2"/>
  <c r="L357" i="2"/>
  <c r="K354" i="2"/>
  <c r="M363" i="2"/>
  <c r="H360" i="2"/>
  <c r="K357" i="2"/>
  <c r="I354" i="2"/>
  <c r="P362" i="2"/>
  <c r="H358" i="2"/>
  <c r="K352" i="2"/>
  <c r="K361" i="2"/>
  <c r="G356" i="2"/>
  <c r="R359" i="2"/>
  <c r="O355" i="2"/>
  <c r="P359" i="2"/>
  <c r="G355" i="2"/>
  <c r="O359" i="2"/>
  <c r="R354" i="2"/>
  <c r="L359" i="2"/>
  <c r="O353" i="2"/>
  <c r="R358" i="2"/>
  <c r="L240" i="2"/>
  <c r="M242" i="2"/>
  <c r="K244" i="2"/>
  <c r="K246" i="2"/>
  <c r="J248" i="2"/>
  <c r="J250" i="2"/>
  <c r="M255" i="2"/>
  <c r="M257" i="2"/>
  <c r="L259" i="2"/>
  <c r="L261" i="2"/>
  <c r="L263" i="2"/>
  <c r="O265" i="2"/>
  <c r="I352" i="2"/>
  <c r="G360" i="2"/>
  <c r="M240" i="2"/>
  <c r="N242" i="2"/>
  <c r="L244" i="2"/>
  <c r="M246" i="2"/>
  <c r="K248" i="2"/>
  <c r="K250" i="2"/>
  <c r="N255" i="2"/>
  <c r="O257" i="2"/>
  <c r="M259" i="2"/>
  <c r="M261" i="2"/>
  <c r="M263" i="2"/>
  <c r="J352" i="2"/>
  <c r="J361" i="2"/>
  <c r="O264" i="2"/>
  <c r="K263" i="2"/>
  <c r="G262" i="2"/>
  <c r="O260" i="2"/>
  <c r="K259" i="2"/>
  <c r="G258" i="2"/>
  <c r="O256" i="2"/>
  <c r="K255" i="2"/>
  <c r="G254" i="2"/>
  <c r="N265" i="2"/>
  <c r="J264" i="2"/>
  <c r="R262" i="2"/>
  <c r="N261" i="2"/>
  <c r="J260" i="2"/>
  <c r="R258" i="2"/>
  <c r="N257" i="2"/>
  <c r="J256" i="2"/>
  <c r="R254" i="2"/>
  <c r="K265" i="2"/>
  <c r="G264" i="2"/>
  <c r="O262" i="2"/>
  <c r="K261" i="2"/>
  <c r="G260" i="2"/>
  <c r="O258" i="2"/>
  <c r="K257" i="2"/>
  <c r="G256" i="2"/>
  <c r="O254" i="2"/>
  <c r="J265" i="2"/>
  <c r="R263" i="2"/>
  <c r="N262" i="2"/>
  <c r="J261" i="2"/>
  <c r="R259" i="2"/>
  <c r="N258" i="2"/>
  <c r="J257" i="2"/>
  <c r="R255" i="2"/>
  <c r="N254" i="2"/>
  <c r="I265" i="2"/>
  <c r="Q263" i="2"/>
  <c r="M262" i="2"/>
  <c r="H265" i="2"/>
  <c r="P263" i="2"/>
  <c r="L262" i="2"/>
  <c r="H261" i="2"/>
  <c r="P259" i="2"/>
  <c r="L258" i="2"/>
  <c r="H257" i="2"/>
  <c r="P255" i="2"/>
  <c r="L254" i="2"/>
  <c r="Q255" i="2"/>
  <c r="Q257" i="2"/>
  <c r="O259" i="2"/>
  <c r="P261" i="2"/>
  <c r="O263" i="2"/>
  <c r="R265" i="2"/>
  <c r="G241" i="2"/>
  <c r="R242" i="2"/>
  <c r="R244" i="2"/>
  <c r="P246" i="2"/>
  <c r="O248" i="2"/>
  <c r="O250" i="2"/>
  <c r="H254" i="2"/>
  <c r="H256" i="2"/>
  <c r="R257" i="2"/>
  <c r="Q259" i="2"/>
  <c r="Q261" i="2"/>
  <c r="H264" i="2"/>
  <c r="M353" i="2"/>
  <c r="H362" i="2"/>
  <c r="N241" i="2"/>
  <c r="N243" i="2"/>
  <c r="L245" i="2"/>
  <c r="K247" i="2"/>
  <c r="K249" i="2"/>
  <c r="P254" i="2"/>
  <c r="N256" i="2"/>
  <c r="M258" i="2"/>
  <c r="M260" i="2"/>
  <c r="K262" i="2"/>
  <c r="N264" i="2"/>
  <c r="J356" i="2"/>
  <c r="Q250" i="2"/>
  <c r="M249" i="2"/>
  <c r="I248" i="2"/>
  <c r="Q246" i="2"/>
  <c r="M245" i="2"/>
  <c r="I244" i="2"/>
  <c r="Q242" i="2"/>
  <c r="M241" i="2"/>
  <c r="I240" i="2"/>
  <c r="P251" i="2"/>
  <c r="L250" i="2"/>
  <c r="H249" i="2"/>
  <c r="P247" i="2"/>
  <c r="L246" i="2"/>
  <c r="H245" i="2"/>
  <c r="P243" i="2"/>
  <c r="L242" i="2"/>
  <c r="H241" i="2"/>
  <c r="M251" i="2"/>
  <c r="I250" i="2"/>
  <c r="Q248" i="2"/>
  <c r="M247" i="2"/>
  <c r="I246" i="2"/>
  <c r="Q244" i="2"/>
  <c r="M243" i="2"/>
  <c r="I242" i="2"/>
  <c r="Q240" i="2"/>
  <c r="L251" i="2"/>
  <c r="H250" i="2"/>
  <c r="P248" i="2"/>
  <c r="L247" i="2"/>
  <c r="H246" i="2"/>
  <c r="P244" i="2"/>
  <c r="L243" i="2"/>
  <c r="H242" i="2"/>
  <c r="P240" i="2"/>
  <c r="J251" i="2"/>
  <c r="R249" i="2"/>
  <c r="N248" i="2"/>
  <c r="J247" i="2"/>
  <c r="R245" i="2"/>
  <c r="N244" i="2"/>
  <c r="J243" i="2"/>
  <c r="R241" i="2"/>
  <c r="N240" i="2"/>
  <c r="P241" i="2"/>
  <c r="Q243" i="2"/>
  <c r="O245" i="2"/>
  <c r="O247" i="2"/>
  <c r="N249" i="2"/>
  <c r="N251" i="2"/>
  <c r="G255" i="2"/>
  <c r="Q256" i="2"/>
  <c r="Q258" i="2"/>
  <c r="P260" i="2"/>
  <c r="Q262" i="2"/>
  <c r="Q264" i="2"/>
  <c r="P226" i="2"/>
  <c r="H228" i="2"/>
  <c r="L229" i="2"/>
  <c r="P230" i="2"/>
  <c r="H232" i="2"/>
  <c r="L233" i="2"/>
  <c r="P234" i="2"/>
  <c r="H236" i="2"/>
  <c r="L237" i="2"/>
  <c r="O283" i="2"/>
  <c r="O285" i="2"/>
  <c r="M287" i="2"/>
  <c r="L289" i="2"/>
  <c r="I291" i="2"/>
  <c r="Q292" i="2"/>
  <c r="K293" i="2"/>
  <c r="G292" i="2"/>
  <c r="O290" i="2"/>
  <c r="K289" i="2"/>
  <c r="G288" i="2"/>
  <c r="O286" i="2"/>
  <c r="K285" i="2"/>
  <c r="G284" i="2"/>
  <c r="O282" i="2"/>
  <c r="J293" i="2"/>
  <c r="R291" i="2"/>
  <c r="N290" i="2"/>
  <c r="J289" i="2"/>
  <c r="R287" i="2"/>
  <c r="N286" i="2"/>
  <c r="J285" i="2"/>
  <c r="R283" i="2"/>
  <c r="N282" i="2"/>
  <c r="M293" i="2"/>
  <c r="P291" i="2"/>
  <c r="J290" i="2"/>
  <c r="P288" i="2"/>
  <c r="J287" i="2"/>
  <c r="P285" i="2"/>
  <c r="J284" i="2"/>
  <c r="P282" i="2"/>
  <c r="H293" i="2"/>
  <c r="M291" i="2"/>
  <c r="G290" i="2"/>
  <c r="M288" i="2"/>
  <c r="G287" i="2"/>
  <c r="M285" i="2"/>
  <c r="Q283" i="2"/>
  <c r="K282" i="2"/>
  <c r="P292" i="2"/>
  <c r="J291" i="2"/>
  <c r="P289" i="2"/>
  <c r="J288" i="2"/>
  <c r="P286" i="2"/>
  <c r="H285" i="2"/>
  <c r="N283" i="2"/>
  <c r="H282" i="2"/>
  <c r="P283" i="2"/>
  <c r="Q285" i="2"/>
  <c r="N287" i="2"/>
  <c r="M289" i="2"/>
  <c r="K291" i="2"/>
  <c r="L293" i="2"/>
  <c r="R226" i="2"/>
  <c r="J228" i="2"/>
  <c r="N229" i="2"/>
  <c r="R230" i="2"/>
  <c r="J232" i="2"/>
  <c r="N233" i="2"/>
  <c r="R234" i="2"/>
  <c r="J236" i="2"/>
  <c r="N237" i="2"/>
  <c r="G282" i="2"/>
  <c r="H284" i="2"/>
  <c r="R285" i="2"/>
  <c r="O287" i="2"/>
  <c r="N289" i="2"/>
  <c r="L291" i="2"/>
  <c r="N293" i="2"/>
  <c r="G227" i="2"/>
  <c r="K228" i="2"/>
  <c r="O229" i="2"/>
  <c r="G231" i="2"/>
  <c r="K232" i="2"/>
  <c r="O233" i="2"/>
  <c r="G235" i="2"/>
  <c r="K236" i="2"/>
  <c r="O237" i="2"/>
  <c r="I282" i="2"/>
  <c r="I284" i="2"/>
  <c r="G286" i="2"/>
  <c r="P287" i="2"/>
  <c r="O289" i="2"/>
  <c r="N291" i="2"/>
  <c r="O293" i="2"/>
  <c r="J227" i="2"/>
  <c r="N228" i="2"/>
  <c r="R229" i="2"/>
  <c r="J231" i="2"/>
  <c r="N232" i="2"/>
  <c r="R233" i="2"/>
  <c r="J235" i="2"/>
  <c r="N236" i="2"/>
  <c r="R237" i="2"/>
  <c r="M282" i="2"/>
  <c r="M284" i="2"/>
  <c r="J286" i="2"/>
  <c r="I288" i="2"/>
  <c r="H290" i="2"/>
  <c r="H292" i="2"/>
  <c r="R293" i="2"/>
  <c r="K226" i="2"/>
  <c r="O227" i="2"/>
  <c r="G229" i="2"/>
  <c r="K230" i="2"/>
  <c r="O231" i="2"/>
  <c r="G233" i="2"/>
  <c r="K234" i="2"/>
  <c r="O235" i="2"/>
  <c r="I283" i="2"/>
  <c r="R284" i="2"/>
  <c r="R286" i="2"/>
  <c r="Q288" i="2"/>
  <c r="P290" i="2"/>
  <c r="M292" i="2"/>
  <c r="M279" i="2"/>
  <c r="I278" i="2"/>
  <c r="Q276" i="2"/>
  <c r="M275" i="2"/>
  <c r="I274" i="2"/>
  <c r="Q272" i="2"/>
  <c r="M271" i="2"/>
  <c r="I270" i="2"/>
  <c r="Q268" i="2"/>
  <c r="L279" i="2"/>
  <c r="H278" i="2"/>
  <c r="P276" i="2"/>
  <c r="L275" i="2"/>
  <c r="H274" i="2"/>
  <c r="P272" i="2"/>
  <c r="L271" i="2"/>
  <c r="H270" i="2"/>
  <c r="P268" i="2"/>
  <c r="L269" i="2"/>
  <c r="R270" i="2"/>
  <c r="L272" i="2"/>
  <c r="R273" i="2"/>
  <c r="N275" i="2"/>
  <c r="H277" i="2"/>
  <c r="N278" i="2"/>
  <c r="L297" i="2"/>
  <c r="G299" i="2"/>
  <c r="P300" i="2"/>
  <c r="K302" i="2"/>
  <c r="R303" i="2"/>
  <c r="N305" i="2"/>
  <c r="I370" i="2"/>
  <c r="R373" i="2"/>
  <c r="J377" i="2"/>
  <c r="N370" i="2"/>
  <c r="G374" i="2"/>
  <c r="K377" i="2"/>
  <c r="O306" i="2"/>
  <c r="K305" i="2"/>
  <c r="G304" i="2"/>
  <c r="O302" i="2"/>
  <c r="K301" i="2"/>
  <c r="G300" i="2"/>
  <c r="O298" i="2"/>
  <c r="K297" i="2"/>
  <c r="G296" i="2"/>
  <c r="I307" i="2"/>
  <c r="Q305" i="2"/>
  <c r="M304" i="2"/>
  <c r="I303" i="2"/>
  <c r="Q301" i="2"/>
  <c r="M300" i="2"/>
  <c r="I299" i="2"/>
  <c r="Q297" i="2"/>
  <c r="M296" i="2"/>
  <c r="H307" i="2"/>
  <c r="P305" i="2"/>
  <c r="L304" i="2"/>
  <c r="H303" i="2"/>
  <c r="P301" i="2"/>
  <c r="L300" i="2"/>
  <c r="H299" i="2"/>
  <c r="P297" i="2"/>
  <c r="L296" i="2"/>
  <c r="N297" i="2"/>
  <c r="K299" i="2"/>
  <c r="R300" i="2"/>
  <c r="M302" i="2"/>
  <c r="I304" i="2"/>
  <c r="R305" i="2"/>
  <c r="M307" i="2"/>
  <c r="L367" i="2"/>
  <c r="Q370" i="2"/>
  <c r="I374" i="2"/>
  <c r="M377" i="2"/>
  <c r="I268" i="2"/>
  <c r="O269" i="2"/>
  <c r="I271" i="2"/>
  <c r="O272" i="2"/>
  <c r="K274" i="2"/>
  <c r="Q275" i="2"/>
  <c r="K277" i="2"/>
  <c r="Q278" i="2"/>
  <c r="H296" i="2"/>
  <c r="O297" i="2"/>
  <c r="L299" i="2"/>
  <c r="G301" i="2"/>
  <c r="N302" i="2"/>
  <c r="J304" i="2"/>
  <c r="G306" i="2"/>
  <c r="N307" i="2"/>
  <c r="M367" i="2"/>
  <c r="R370" i="2"/>
  <c r="N374" i="2"/>
  <c r="N377" i="2"/>
  <c r="L268" i="2"/>
  <c r="R269" i="2"/>
  <c r="N271" i="2"/>
  <c r="H273" i="2"/>
  <c r="N274" i="2"/>
  <c r="H276" i="2"/>
  <c r="N277" i="2"/>
  <c r="H279" i="2"/>
  <c r="K296" i="2"/>
  <c r="H298" i="2"/>
  <c r="O299" i="2"/>
  <c r="J301" i="2"/>
  <c r="R302" i="2"/>
  <c r="O304" i="2"/>
  <c r="J306" i="2"/>
  <c r="Q307" i="2"/>
  <c r="J368" i="2"/>
  <c r="R371" i="2"/>
  <c r="Q377" i="2"/>
  <c r="M376" i="2"/>
  <c r="I375" i="2"/>
  <c r="Q373" i="2"/>
  <c r="M372" i="2"/>
  <c r="I371" i="2"/>
  <c r="Q369" i="2"/>
  <c r="M368" i="2"/>
  <c r="I367" i="2"/>
  <c r="L377" i="2"/>
  <c r="H376" i="2"/>
  <c r="P374" i="2"/>
  <c r="L373" i="2"/>
  <c r="H372" i="2"/>
  <c r="P370" i="2"/>
  <c r="L369" i="2"/>
  <c r="H368" i="2"/>
  <c r="P366" i="2"/>
  <c r="I377" i="2"/>
  <c r="Q375" i="2"/>
  <c r="M374" i="2"/>
  <c r="I373" i="2"/>
  <c r="Q371" i="2"/>
  <c r="M370" i="2"/>
  <c r="I369" i="2"/>
  <c r="Q367" i="2"/>
  <c r="M366" i="2"/>
  <c r="H377" i="2"/>
  <c r="P375" i="2"/>
  <c r="L374" i="2"/>
  <c r="H373" i="2"/>
  <c r="P371" i="2"/>
  <c r="L370" i="2"/>
  <c r="H369" i="2"/>
  <c r="P367" i="2"/>
  <c r="L366" i="2"/>
  <c r="G377" i="2"/>
  <c r="O375" i="2"/>
  <c r="K374" i="2"/>
  <c r="G373" i="2"/>
  <c r="O371" i="2"/>
  <c r="K370" i="2"/>
  <c r="G369" i="2"/>
  <c r="O367" i="2"/>
  <c r="K366" i="2"/>
  <c r="R376" i="2"/>
  <c r="N375" i="2"/>
  <c r="J374" i="2"/>
  <c r="R372" i="2"/>
  <c r="N371" i="2"/>
  <c r="J370" i="2"/>
  <c r="R368" i="2"/>
  <c r="N367" i="2"/>
  <c r="J366" i="2"/>
  <c r="Q376" i="2"/>
  <c r="R374" i="2"/>
  <c r="O372" i="2"/>
  <c r="O370" i="2"/>
  <c r="L368" i="2"/>
  <c r="I366" i="2"/>
  <c r="K376" i="2"/>
  <c r="H374" i="2"/>
  <c r="I372" i="2"/>
  <c r="R369" i="2"/>
  <c r="R367" i="2"/>
  <c r="G376" i="2"/>
  <c r="P373" i="2"/>
  <c r="M371" i="2"/>
  <c r="N369" i="2"/>
  <c r="K367" i="2"/>
  <c r="R377" i="2"/>
  <c r="R375" i="2"/>
  <c r="O373" i="2"/>
  <c r="L371" i="2"/>
  <c r="M369" i="2"/>
  <c r="J367" i="2"/>
  <c r="P377" i="2"/>
  <c r="M375" i="2"/>
  <c r="N373" i="2"/>
  <c r="K371" i="2"/>
  <c r="K369" i="2"/>
  <c r="H367" i="2"/>
  <c r="O377" i="2"/>
  <c r="L375" i="2"/>
  <c r="M373" i="2"/>
  <c r="J371" i="2"/>
  <c r="J369" i="2"/>
  <c r="G367" i="2"/>
  <c r="Q368" i="2"/>
  <c r="N372" i="2"/>
  <c r="J376" i="2"/>
  <c r="M339" i="2"/>
  <c r="N341" i="2"/>
  <c r="L343" i="2"/>
  <c r="I345" i="2"/>
  <c r="K347" i="2"/>
  <c r="H349" i="2"/>
  <c r="N339" i="2"/>
  <c r="O341" i="2"/>
  <c r="M343" i="2"/>
  <c r="N345" i="2"/>
  <c r="L347" i="2"/>
  <c r="P349" i="2"/>
  <c r="L348" i="2"/>
  <c r="H347" i="2"/>
  <c r="P345" i="2"/>
  <c r="L344" i="2"/>
  <c r="H343" i="2"/>
  <c r="P341" i="2"/>
  <c r="L340" i="2"/>
  <c r="H339" i="2"/>
  <c r="M349" i="2"/>
  <c r="I348" i="2"/>
  <c r="Q346" i="2"/>
  <c r="M345" i="2"/>
  <c r="I344" i="2"/>
  <c r="Q342" i="2"/>
  <c r="M341" i="2"/>
  <c r="I340" i="2"/>
  <c r="Q338" i="2"/>
  <c r="L349" i="2"/>
  <c r="H348" i="2"/>
  <c r="P346" i="2"/>
  <c r="L345" i="2"/>
  <c r="H344" i="2"/>
  <c r="P342" i="2"/>
  <c r="L341" i="2"/>
  <c r="H340" i="2"/>
  <c r="P338" i="2"/>
  <c r="K349" i="2"/>
  <c r="G348" i="2"/>
  <c r="O346" i="2"/>
  <c r="K345" i="2"/>
  <c r="G344" i="2"/>
  <c r="O342" i="2"/>
  <c r="K341" i="2"/>
  <c r="G340" i="2"/>
  <c r="O338" i="2"/>
  <c r="J349" i="2"/>
  <c r="R347" i="2"/>
  <c r="N346" i="2"/>
  <c r="J345" i="2"/>
  <c r="R343" i="2"/>
  <c r="N342" i="2"/>
  <c r="J341" i="2"/>
  <c r="R339" i="2"/>
  <c r="N338" i="2"/>
  <c r="O339" i="2"/>
  <c r="Q341" i="2"/>
  <c r="N343" i="2"/>
  <c r="O345" i="2"/>
  <c r="M347" i="2"/>
  <c r="N349" i="2"/>
  <c r="O349" i="2"/>
  <c r="J338" i="2"/>
  <c r="K340" i="2"/>
  <c r="I342" i="2"/>
  <c r="J344" i="2"/>
  <c r="H346" i="2"/>
  <c r="Q347" i="2"/>
  <c r="G339" i="2"/>
  <c r="Q340" i="2"/>
  <c r="R342" i="2"/>
  <c r="P344" i="2"/>
  <c r="M346" i="2"/>
  <c r="O348" i="2"/>
  <c r="P324" i="2"/>
  <c r="H326" i="2"/>
  <c r="L327" i="2"/>
  <c r="P328" i="2"/>
  <c r="H330" i="2"/>
  <c r="L331" i="2"/>
  <c r="P332" i="2"/>
  <c r="H334" i="2"/>
  <c r="L335" i="2"/>
  <c r="Q324" i="2"/>
  <c r="I326" i="2"/>
  <c r="M327" i="2"/>
  <c r="Q328" i="2"/>
  <c r="I330" i="2"/>
  <c r="M331" i="2"/>
  <c r="Q332" i="2"/>
  <c r="I334" i="2"/>
  <c r="M335" i="2"/>
  <c r="R324" i="2"/>
  <c r="J326" i="2"/>
  <c r="N327" i="2"/>
  <c r="R328" i="2"/>
  <c r="J330" i="2"/>
  <c r="N331" i="2"/>
  <c r="R332" i="2"/>
  <c r="J334" i="2"/>
  <c r="N335" i="2"/>
  <c r="G325" i="2"/>
  <c r="K326" i="2"/>
  <c r="O327" i="2"/>
  <c r="G329" i="2"/>
  <c r="K330" i="2"/>
  <c r="O331" i="2"/>
  <c r="G333" i="2"/>
  <c r="K334" i="2"/>
  <c r="O335" i="2"/>
  <c r="J325" i="2"/>
  <c r="N326" i="2"/>
  <c r="R327" i="2"/>
  <c r="J329" i="2"/>
  <c r="N330" i="2"/>
  <c r="R331" i="2"/>
  <c r="J333" i="2"/>
  <c r="N334" i="2"/>
  <c r="AL9" i="8"/>
  <c r="AM9" i="8"/>
  <c r="AK9" i="8"/>
  <c r="AI6" i="8"/>
  <c r="AH6" i="8"/>
  <c r="AJ5" i="8"/>
  <c r="AV191" i="8"/>
  <c r="AX191" i="8"/>
  <c r="AW191" i="8"/>
  <c r="AP183" i="8"/>
  <c r="AQ183" i="8"/>
  <c r="AP184" i="8"/>
  <c r="AQ184" i="8"/>
  <c r="AV189" i="8"/>
  <c r="AR184" i="8"/>
  <c r="AW189" i="8"/>
  <c r="AQ185" i="8"/>
  <c r="AV190" i="8"/>
  <c r="AW190" i="8"/>
  <c r="AW177" i="8"/>
  <c r="AP169" i="8"/>
  <c r="AQ169" i="8"/>
  <c r="AV175" i="8"/>
  <c r="AP170" i="8"/>
  <c r="AQ170" i="8"/>
  <c r="AR170" i="8"/>
  <c r="AW175" i="8"/>
  <c r="AM166" i="8"/>
  <c r="AP171" i="8"/>
  <c r="AX175" i="8"/>
  <c r="AQ171" i="8"/>
  <c r="AV176" i="8"/>
  <c r="AW176" i="8"/>
  <c r="AX176" i="8"/>
  <c r="AV177" i="8"/>
  <c r="AX162" i="8"/>
  <c r="AN153" i="8"/>
  <c r="AS158" i="8"/>
  <c r="AV163" i="8"/>
  <c r="AO153" i="8"/>
  <c r="AT158" i="8"/>
  <c r="AW163" i="8"/>
  <c r="AM154" i="8"/>
  <c r="AU158" i="8"/>
  <c r="AX163" i="8"/>
  <c r="AN154" i="8"/>
  <c r="AS159" i="8"/>
  <c r="AN152" i="8"/>
  <c r="AO152" i="8"/>
  <c r="AM153" i="8"/>
  <c r="AT159" i="8"/>
  <c r="AR157" i="8"/>
  <c r="AU159" i="8"/>
  <c r="AP155" i="8"/>
  <c r="AS160" i="8"/>
  <c r="AQ155" i="8"/>
  <c r="AT160" i="8"/>
  <c r="AP156" i="8"/>
  <c r="AQ156" i="8"/>
  <c r="AU145" i="8"/>
  <c r="AS146" i="8"/>
  <c r="AQ141" i="8"/>
  <c r="AT146" i="8"/>
  <c r="AR141" i="8"/>
  <c r="AU146" i="8"/>
  <c r="AT145" i="8"/>
  <c r="AP141" i="8"/>
  <c r="AP142" i="8"/>
  <c r="AQ142" i="8"/>
  <c r="AV147" i="8"/>
  <c r="AR142" i="8"/>
  <c r="AW147" i="8"/>
  <c r="AX147" i="8"/>
  <c r="AN138" i="8"/>
  <c r="AQ143" i="8"/>
  <c r="AV148" i="8"/>
  <c r="AP143" i="8"/>
  <c r="AO138" i="8"/>
  <c r="AW148" i="8"/>
  <c r="AN139" i="8"/>
  <c r="AS144" i="8"/>
  <c r="AV149" i="8"/>
  <c r="AO139" i="8"/>
  <c r="AT144" i="8"/>
  <c r="AW149" i="8"/>
  <c r="AX148" i="8"/>
  <c r="AR127" i="8"/>
  <c r="AU132" i="8"/>
  <c r="AQ128" i="8"/>
  <c r="AV133" i="8"/>
  <c r="AN126" i="8"/>
  <c r="AP127" i="8"/>
  <c r="AR128" i="8"/>
  <c r="AM124" i="8"/>
  <c r="AP129" i="8"/>
  <c r="AX133" i="8"/>
  <c r="AW133" i="8"/>
  <c r="AN124" i="8"/>
  <c r="AQ129" i="8"/>
  <c r="AV134" i="8"/>
  <c r="AO124" i="8"/>
  <c r="AR129" i="8"/>
  <c r="AW134" i="8"/>
  <c r="AO126" i="8"/>
  <c r="AM125" i="8"/>
  <c r="AX134" i="8"/>
  <c r="AQ127" i="8"/>
  <c r="AN125" i="8"/>
  <c r="AS130" i="8"/>
  <c r="AV135" i="8"/>
  <c r="AO125" i="8"/>
  <c r="AW135" i="8"/>
  <c r="AT116" i="8"/>
  <c r="AS117" i="8"/>
  <c r="AP113" i="8"/>
  <c r="AQ113" i="8"/>
  <c r="AR113" i="8"/>
  <c r="AU118" i="8"/>
  <c r="AP114" i="8"/>
  <c r="AT117" i="8"/>
  <c r="AU117" i="8"/>
  <c r="AS118" i="8"/>
  <c r="AT118" i="8"/>
  <c r="AQ114" i="8"/>
  <c r="AR114" i="8"/>
  <c r="AW119" i="8"/>
  <c r="AQ115" i="8"/>
  <c r="AS116" i="8"/>
  <c r="AP99" i="8"/>
  <c r="AR99" i="8"/>
  <c r="AQ100" i="8"/>
  <c r="AV105" i="8"/>
  <c r="AR100" i="8"/>
  <c r="AW105" i="8"/>
  <c r="AM96" i="8"/>
  <c r="AP101" i="8"/>
  <c r="AX105" i="8"/>
  <c r="AN96" i="8"/>
  <c r="AV106" i="8"/>
  <c r="AW106" i="8"/>
  <c r="AM97" i="8"/>
  <c r="AX106" i="8"/>
  <c r="AV107" i="8"/>
  <c r="AW107" i="8"/>
  <c r="AX92" i="8"/>
  <c r="AS88" i="8"/>
  <c r="AV93" i="8"/>
  <c r="AT88" i="8"/>
  <c r="AW93" i="8"/>
  <c r="AM84" i="8"/>
  <c r="AU88" i="8"/>
  <c r="AX93" i="8"/>
  <c r="AN84" i="8"/>
  <c r="AS89" i="8"/>
  <c r="AT89" i="8"/>
  <c r="AU89" i="8"/>
  <c r="AP85" i="8"/>
  <c r="AS90" i="8"/>
  <c r="AT90" i="8"/>
  <c r="AV91" i="8"/>
  <c r="AW91" i="8"/>
  <c r="AX91" i="8"/>
  <c r="AV92" i="8"/>
  <c r="AS75" i="8"/>
  <c r="AO70" i="8"/>
  <c r="AT75" i="8"/>
  <c r="AU75" i="8"/>
  <c r="AP71" i="8"/>
  <c r="AS76" i="8"/>
  <c r="AT76" i="8"/>
  <c r="AU76" i="8"/>
  <c r="AQ72" i="8"/>
  <c r="AV77" i="8"/>
  <c r="AR72" i="8"/>
  <c r="AW77" i="8"/>
  <c r="AP72" i="8"/>
  <c r="AP73" i="8"/>
  <c r="AX77" i="8"/>
  <c r="AN68" i="8"/>
  <c r="AV78" i="8"/>
  <c r="AW78" i="8"/>
  <c r="AX78" i="8"/>
  <c r="AV79" i="8"/>
  <c r="AS74" i="8"/>
  <c r="AT74" i="8"/>
  <c r="AW79" i="8"/>
  <c r="AR59" i="8"/>
  <c r="AX64" i="8"/>
  <c r="AV65" i="8"/>
  <c r="AS61" i="8"/>
  <c r="AT61" i="8"/>
  <c r="AU61" i="8"/>
  <c r="AP57" i="8"/>
  <c r="AS62" i="8"/>
  <c r="AT62" i="8"/>
  <c r="AR57" i="8"/>
  <c r="AU62" i="8"/>
  <c r="AP58" i="8"/>
  <c r="AQ58" i="8"/>
  <c r="AV63" i="8"/>
  <c r="AQ57" i="8"/>
  <c r="AR58" i="8"/>
  <c r="AW63" i="8"/>
  <c r="AM54" i="8"/>
  <c r="AP59" i="8"/>
  <c r="AX63" i="8"/>
  <c r="AW64" i="8"/>
  <c r="AS60" i="8"/>
  <c r="AT60" i="8"/>
  <c r="AW65" i="8"/>
  <c r="AT46" i="8"/>
  <c r="AU46" i="8"/>
  <c r="AT47" i="8"/>
  <c r="AU47" i="8"/>
  <c r="AP43" i="8"/>
  <c r="AS48" i="8"/>
  <c r="AQ43" i="8"/>
  <c r="AT48" i="8"/>
  <c r="AR43" i="8"/>
  <c r="AU48" i="8"/>
  <c r="AR44" i="8"/>
  <c r="AW49" i="8"/>
  <c r="AM42" i="8"/>
  <c r="AS47" i="8"/>
  <c r="AP44" i="8"/>
  <c r="AV49" i="8"/>
  <c r="AM40" i="8"/>
  <c r="AP45" i="8"/>
  <c r="AX49" i="8"/>
  <c r="AN40" i="8"/>
  <c r="AQ45" i="8"/>
  <c r="AV50" i="8"/>
  <c r="AW51" i="8"/>
  <c r="AX51" i="8"/>
  <c r="AN42" i="8"/>
  <c r="AO42" i="8"/>
  <c r="AQ44" i="8"/>
  <c r="AO40" i="8"/>
  <c r="AW50" i="8"/>
  <c r="AX50" i="8"/>
  <c r="AP29" i="8"/>
  <c r="AQ29" i="8"/>
  <c r="AQ30" i="8"/>
  <c r="AR30" i="8"/>
  <c r="AW35" i="8"/>
  <c r="AR29" i="8"/>
  <c r="AP30" i="8"/>
  <c r="AV35" i="8"/>
  <c r="AM26" i="8"/>
  <c r="AP31" i="8"/>
  <c r="AX35" i="8"/>
  <c r="AV36" i="8"/>
  <c r="AR31" i="8"/>
  <c r="AW36" i="8"/>
  <c r="AV23" i="8"/>
  <c r="AW22" i="8"/>
  <c r="AW23" i="8"/>
  <c r="AV22" i="8"/>
  <c r="AX21" i="8"/>
  <c r="AX23" i="8"/>
  <c r="AW21" i="8"/>
  <c r="AX22" i="8"/>
  <c r="AS19" i="8"/>
  <c r="AU18" i="8"/>
  <c r="AT18" i="8"/>
  <c r="AR17" i="8"/>
  <c r="AP17" i="8"/>
  <c r="AR16" i="8"/>
  <c r="AQ16" i="8"/>
  <c r="AP16" i="8"/>
  <c r="AR15" i="8"/>
  <c r="AQ15" i="8"/>
  <c r="AQ17" i="8"/>
  <c r="AO14" i="8"/>
  <c r="AM14" i="8"/>
  <c r="AO13" i="8"/>
  <c r="AN13" i="8"/>
  <c r="AM13" i="8"/>
  <c r="AO12" i="8"/>
  <c r="AN12" i="8"/>
  <c r="AN14" i="8"/>
  <c r="BE44" i="8"/>
  <c r="BF50" i="8"/>
  <c r="BG44" i="8"/>
  <c r="BH50" i="8"/>
  <c r="BN44" i="8"/>
  <c r="BM50" i="8"/>
  <c r="BD45" i="8"/>
  <c r="BO50" i="8"/>
  <c r="BI45" i="8"/>
  <c r="BJ51" i="8"/>
  <c r="BK45" i="8"/>
  <c r="BL51" i="8"/>
  <c r="BF46" i="8"/>
  <c r="BE52" i="8"/>
  <c r="BH46" i="8"/>
  <c r="BN52" i="8"/>
  <c r="BM46" i="8"/>
  <c r="BD53" i="8"/>
  <c r="BO46" i="8"/>
  <c r="BI53" i="8"/>
  <c r="BJ47" i="8"/>
  <c r="BF54" i="8"/>
  <c r="BL47" i="8"/>
  <c r="BH54" i="8"/>
  <c r="BE48" i="8"/>
  <c r="BM54" i="8"/>
  <c r="BN48" i="8"/>
  <c r="BJ55" i="8"/>
  <c r="BD49" i="8"/>
  <c r="BL55" i="8"/>
  <c r="BI49" i="8"/>
  <c r="BG48" i="8"/>
  <c r="BK49" i="8"/>
  <c r="BG52" i="8"/>
  <c r="BO54" i="8"/>
  <c r="BH44" i="8"/>
  <c r="BL45" i="8"/>
  <c r="BH48" i="8"/>
  <c r="BL49" i="8"/>
  <c r="BD51" i="8"/>
  <c r="BH52" i="8"/>
  <c r="BL53" i="8"/>
  <c r="BI44" i="8"/>
  <c r="BE47" i="8"/>
  <c r="BI48" i="8"/>
  <c r="BM49" i="8"/>
  <c r="BE51" i="8"/>
  <c r="BI52" i="8"/>
  <c r="BM53" i="8"/>
  <c r="BE55" i="8"/>
  <c r="BJ44" i="8"/>
  <c r="BN45" i="8"/>
  <c r="BF47" i="8"/>
  <c r="BJ48" i="8"/>
  <c r="BN49" i="8"/>
  <c r="BF51" i="8"/>
  <c r="BJ52" i="8"/>
  <c r="BN53" i="8"/>
  <c r="BF55" i="8"/>
  <c r="BM45" i="8"/>
  <c r="BK44" i="8"/>
  <c r="BO45" i="8"/>
  <c r="BG47" i="8"/>
  <c r="BK48" i="8"/>
  <c r="BO49" i="8"/>
  <c r="BG51" i="8"/>
  <c r="BK52" i="8"/>
  <c r="BO53" i="8"/>
  <c r="BG55" i="8"/>
  <c r="BL44" i="8"/>
  <c r="BD46" i="8"/>
  <c r="BH47" i="8"/>
  <c r="BL48" i="8"/>
  <c r="BD50" i="8"/>
  <c r="BH51" i="8"/>
  <c r="BL52" i="8"/>
  <c r="BD54" i="8"/>
  <c r="BH55" i="8"/>
  <c r="BD47" i="8"/>
  <c r="BD55" i="8"/>
  <c r="BM44" i="8"/>
  <c r="BE46" i="8"/>
  <c r="BI47" i="8"/>
  <c r="BM48" i="8"/>
  <c r="BE50" i="8"/>
  <c r="BI51" i="8"/>
  <c r="BM52" i="8"/>
  <c r="BE54" i="8"/>
  <c r="BI55" i="8"/>
  <c r="BO44" i="8"/>
  <c r="BG46" i="8"/>
  <c r="BK47" i="8"/>
  <c r="BO48" i="8"/>
  <c r="BG50" i="8"/>
  <c r="BK51" i="8"/>
  <c r="BO52" i="8"/>
  <c r="BG54" i="8"/>
  <c r="BK55" i="8"/>
  <c r="BI46" i="8"/>
  <c r="BM47" i="8"/>
  <c r="BE49" i="8"/>
  <c r="BI50" i="8"/>
  <c r="BM51" i="8"/>
  <c r="BE53" i="8"/>
  <c r="BI54" i="8"/>
  <c r="BM55" i="8"/>
  <c r="BE45" i="8"/>
  <c r="BF45" i="8"/>
  <c r="BJ46" i="8"/>
  <c r="BN47" i="8"/>
  <c r="BF49" i="8"/>
  <c r="BJ50" i="8"/>
  <c r="BN51" i="8"/>
  <c r="BF53" i="8"/>
  <c r="BJ54" i="8"/>
  <c r="BN55" i="8"/>
  <c r="BG45" i="8"/>
  <c r="BK46" i="8"/>
  <c r="BO47" i="8"/>
  <c r="BG49" i="8"/>
  <c r="BK50" i="8"/>
  <c r="BO51" i="8"/>
  <c r="BG53" i="8"/>
  <c r="BK54" i="8"/>
  <c r="BO55" i="8"/>
  <c r="BD44" i="8"/>
  <c r="BH45" i="8"/>
  <c r="BL46" i="8"/>
  <c r="BD48" i="8"/>
  <c r="BH49" i="8"/>
  <c r="BL50" i="8"/>
  <c r="BD52" i="8"/>
  <c r="BH53" i="8"/>
  <c r="BL54" i="8"/>
  <c r="BF44" i="8"/>
  <c r="BJ45" i="8"/>
  <c r="BN46" i="8"/>
  <c r="BF48" i="8"/>
  <c r="BJ49" i="8"/>
  <c r="BN50" i="8"/>
  <c r="BF52" i="8"/>
  <c r="BJ53" i="8"/>
  <c r="BN54" i="8"/>
  <c r="W213" i="5"/>
  <c r="U213" i="5"/>
  <c r="W212" i="5"/>
  <c r="U212" i="5"/>
  <c r="W211" i="5"/>
  <c r="U211" i="5"/>
  <c r="AI99" i="5" a="1"/>
  <c r="AH101" i="5"/>
  <c r="AG101" i="5"/>
  <c r="AF101" i="5"/>
  <c r="AF99" i="5" a="1"/>
  <c r="AF99" i="5" s="1"/>
  <c r="AI96" i="5" a="1"/>
  <c r="AH96" i="5"/>
  <c r="AG96" i="5"/>
  <c r="AF96" i="5" a="1"/>
  <c r="AI85" i="5" a="1"/>
  <c r="AF85" i="5" a="1"/>
  <c r="AF85" i="5"/>
  <c r="AI84" i="5"/>
  <c r="AI82" i="5" a="1"/>
  <c r="AI82" i="5" s="1"/>
  <c r="AH84" i="5"/>
  <c r="AG82" i="5"/>
  <c r="AF82" i="5" a="1"/>
  <c r="AG84" i="5" s="1"/>
  <c r="AI71" i="5" a="1"/>
  <c r="AI73" i="5" s="1"/>
  <c r="AF71" i="5" a="1"/>
  <c r="AK69" i="5"/>
  <c r="AI69" i="5"/>
  <c r="AK68" i="5"/>
  <c r="AJ68" i="5"/>
  <c r="AI68" i="5" a="1"/>
  <c r="AF68" i="5" a="1"/>
  <c r="AJ59" i="5"/>
  <c r="AI59" i="5"/>
  <c r="AK58" i="5"/>
  <c r="AK57" i="5"/>
  <c r="AI57" i="5" a="1"/>
  <c r="AJ58" i="5" s="1"/>
  <c r="AI57" i="5"/>
  <c r="AG59" i="5"/>
  <c r="AF59" i="5"/>
  <c r="AH58" i="5"/>
  <c r="AF57" i="5" a="1"/>
  <c r="AG58" i="5" s="1"/>
  <c r="AI54" i="5" a="1"/>
  <c r="AF54" i="5" a="1"/>
  <c r="AK43" i="5"/>
  <c r="AJ43" i="5"/>
  <c r="AI43" i="5" a="1"/>
  <c r="AI43" i="5"/>
  <c r="AH44" i="5"/>
  <c r="AG44" i="5"/>
  <c r="AF44" i="5"/>
  <c r="AH43" i="5"/>
  <c r="AG43" i="5"/>
  <c r="AF43" i="5" a="1"/>
  <c r="AH45" i="5" s="1"/>
  <c r="AI40" i="5" a="1"/>
  <c r="AF40" i="5" a="1"/>
  <c r="AH41" i="5" s="1"/>
  <c r="AO30" i="5" a="1"/>
  <c r="AQ39" i="5" s="1"/>
  <c r="AK29" i="5"/>
  <c r="AI29" i="5" a="1"/>
  <c r="AJ31" i="5" s="1"/>
  <c r="AH31" i="5"/>
  <c r="AG31" i="5"/>
  <c r="AG30" i="5"/>
  <c r="AF30" i="5"/>
  <c r="AF29" i="5" a="1"/>
  <c r="AH29" i="5" s="1"/>
  <c r="AI28" i="5"/>
  <c r="AK27" i="5"/>
  <c r="AJ27" i="5"/>
  <c r="AI27" i="5"/>
  <c r="AK26" i="5"/>
  <c r="AJ26" i="5"/>
  <c r="AI26" i="5" a="1"/>
  <c r="AK28" i="5" s="1"/>
  <c r="AF26" i="5" a="1"/>
  <c r="W9" i="5"/>
  <c r="V9" i="5"/>
  <c r="V7" i="5"/>
  <c r="T4" i="5" a="1"/>
  <c r="N9" i="5"/>
  <c r="R8" i="5"/>
  <c r="Q8" i="5"/>
  <c r="R5" i="5"/>
  <c r="Q5" i="5"/>
  <c r="P5" i="5"/>
  <c r="O4" i="5"/>
  <c r="M4" i="5" a="1"/>
  <c r="G366" i="1" a="1"/>
  <c r="O376" i="1" s="1"/>
  <c r="P363" i="1"/>
  <c r="P362" i="1"/>
  <c r="I359" i="1"/>
  <c r="N357" i="1"/>
  <c r="H355" i="1"/>
  <c r="H354" i="1"/>
  <c r="G352" i="1" a="1"/>
  <c r="N361" i="1" s="1"/>
  <c r="L344" i="1"/>
  <c r="N340" i="1"/>
  <c r="G338" i="1" a="1"/>
  <c r="O347" i="1" s="1"/>
  <c r="I335" i="1"/>
  <c r="O333" i="1"/>
  <c r="L333" i="1"/>
  <c r="J333" i="1"/>
  <c r="M332" i="1"/>
  <c r="O330" i="1"/>
  <c r="N330" i="1"/>
  <c r="M330" i="1"/>
  <c r="O329" i="1"/>
  <c r="H328" i="1"/>
  <c r="R327" i="1"/>
  <c r="O327" i="1"/>
  <c r="P326" i="1"/>
  <c r="J325" i="1"/>
  <c r="I325" i="1"/>
  <c r="Q324" i="1"/>
  <c r="H324" i="1"/>
  <c r="G324" i="1" a="1"/>
  <c r="R319" i="1"/>
  <c r="L319" i="1"/>
  <c r="K319" i="1"/>
  <c r="I318" i="1"/>
  <c r="R315" i="1"/>
  <c r="O315" i="1"/>
  <c r="M315" i="1"/>
  <c r="H314" i="1"/>
  <c r="H312" i="1"/>
  <c r="N311" i="1"/>
  <c r="M311" i="1"/>
  <c r="J310" i="1"/>
  <c r="G310" i="1" a="1"/>
  <c r="L306" i="1"/>
  <c r="O305" i="1"/>
  <c r="N303" i="1"/>
  <c r="P302" i="1"/>
  <c r="R300" i="1"/>
  <c r="R299" i="1"/>
  <c r="K298" i="1"/>
  <c r="O297" i="1"/>
  <c r="G296" i="1" a="1"/>
  <c r="G307" i="1" s="1"/>
  <c r="G296" i="1"/>
  <c r="Q291" i="1"/>
  <c r="M291" i="1"/>
  <c r="P290" i="1"/>
  <c r="L290" i="1"/>
  <c r="M288" i="1"/>
  <c r="P287" i="1"/>
  <c r="K287" i="1"/>
  <c r="J287" i="1"/>
  <c r="O284" i="1"/>
  <c r="K284" i="1"/>
  <c r="I284" i="1"/>
  <c r="R283" i="1"/>
  <c r="G282" i="1" a="1"/>
  <c r="Q293" i="1" s="1"/>
  <c r="R279" i="1"/>
  <c r="Q279" i="1"/>
  <c r="N279" i="1"/>
  <c r="J279" i="1"/>
  <c r="J278" i="1"/>
  <c r="N276" i="1"/>
  <c r="I276" i="1"/>
  <c r="G276" i="1"/>
  <c r="Q275" i="1"/>
  <c r="O274" i="1"/>
  <c r="R272" i="1"/>
  <c r="P272" i="1"/>
  <c r="K272" i="1"/>
  <c r="J272" i="1"/>
  <c r="L271" i="1"/>
  <c r="R269" i="1"/>
  <c r="O269" i="1"/>
  <c r="K269" i="1"/>
  <c r="J269" i="1"/>
  <c r="K268" i="1"/>
  <c r="G268" i="1" a="1"/>
  <c r="M277" i="1" s="1"/>
  <c r="P265" i="1"/>
  <c r="R264" i="1"/>
  <c r="Q264" i="1"/>
  <c r="O264" i="1"/>
  <c r="J264" i="1"/>
  <c r="L263" i="1"/>
  <c r="K263" i="1"/>
  <c r="H263" i="1"/>
  <c r="P262" i="1"/>
  <c r="Q261" i="1"/>
  <c r="P261" i="1"/>
  <c r="N261" i="1"/>
  <c r="J261" i="1"/>
  <c r="M260" i="1"/>
  <c r="L260" i="1"/>
  <c r="J260" i="1"/>
  <c r="R259" i="1"/>
  <c r="I259" i="1"/>
  <c r="H259" i="1"/>
  <c r="R258" i="1"/>
  <c r="N258" i="1"/>
  <c r="Q257" i="1"/>
  <c r="P257" i="1"/>
  <c r="N257" i="1"/>
  <c r="J257" i="1"/>
  <c r="M256" i="1"/>
  <c r="L256" i="1"/>
  <c r="J256" i="1"/>
  <c r="R255" i="1"/>
  <c r="I255" i="1"/>
  <c r="H255" i="1"/>
  <c r="R254" i="1"/>
  <c r="N254" i="1"/>
  <c r="G254" i="1" a="1"/>
  <c r="M265" i="1" s="1"/>
  <c r="G254" i="1"/>
  <c r="G240" i="1" a="1"/>
  <c r="G250" i="1" s="1"/>
  <c r="L236" i="1"/>
  <c r="N235" i="1"/>
  <c r="M235" i="1"/>
  <c r="K235" i="1"/>
  <c r="L233" i="1"/>
  <c r="N232" i="1"/>
  <c r="L232" i="1"/>
  <c r="J232" i="1"/>
  <c r="K230" i="1"/>
  <c r="M229" i="1"/>
  <c r="L229" i="1"/>
  <c r="J229" i="1"/>
  <c r="K227" i="1"/>
  <c r="L226" i="1"/>
  <c r="K226" i="1"/>
  <c r="I226" i="1"/>
  <c r="G226" i="1" a="1"/>
  <c r="R222" i="1"/>
  <c r="Q222" i="1"/>
  <c r="N222" i="1"/>
  <c r="M221" i="1"/>
  <c r="L221" i="1"/>
  <c r="J221" i="1"/>
  <c r="H221" i="1"/>
  <c r="Q219" i="1"/>
  <c r="P219" i="1"/>
  <c r="N219" i="1"/>
  <c r="N218" i="1"/>
  <c r="M218" i="1"/>
  <c r="L218" i="1"/>
  <c r="J218" i="1"/>
  <c r="I217" i="1"/>
  <c r="H217" i="1"/>
  <c r="R216" i="1"/>
  <c r="R215" i="1"/>
  <c r="Q215" i="1"/>
  <c r="P215" i="1"/>
  <c r="N215" i="1"/>
  <c r="M214" i="1"/>
  <c r="L214" i="1"/>
  <c r="J214" i="1"/>
  <c r="J213" i="1"/>
  <c r="I213" i="1"/>
  <c r="H213" i="1"/>
  <c r="R212" i="1"/>
  <c r="G212" i="1" a="1"/>
  <c r="G212" i="1"/>
  <c r="H208" i="1"/>
  <c r="N204" i="1"/>
  <c r="G201" i="1"/>
  <c r="G198" i="1" a="1"/>
  <c r="R209" i="1" s="1"/>
  <c r="G198" i="1"/>
  <c r="Q242" i="1" l="1"/>
  <c r="L201" i="1"/>
  <c r="N208" i="1"/>
  <c r="R242" i="1"/>
  <c r="O248" i="1"/>
  <c r="P341" i="1"/>
  <c r="P349" i="1"/>
  <c r="AY41" i="5"/>
  <c r="H198" i="1"/>
  <c r="O201" i="1"/>
  <c r="J205" i="1"/>
  <c r="P208" i="1"/>
  <c r="J240" i="1"/>
  <c r="J243" i="1"/>
  <c r="G246" i="1"/>
  <c r="P248" i="1"/>
  <c r="Y8" i="5"/>
  <c r="X6" i="5"/>
  <c r="Y4" i="5"/>
  <c r="T8" i="5"/>
  <c r="X5" i="5"/>
  <c r="U8" i="5"/>
  <c r="U6" i="5"/>
  <c r="T4" i="5"/>
  <c r="V8" i="5"/>
  <c r="U5" i="5"/>
  <c r="Y7" i="5"/>
  <c r="T5" i="5"/>
  <c r="X7" i="5"/>
  <c r="X4" i="5"/>
  <c r="U9" i="5"/>
  <c r="V5" i="5"/>
  <c r="Q200" i="1"/>
  <c r="L204" i="1"/>
  <c r="G208" i="1"/>
  <c r="K237" i="1"/>
  <c r="P237" i="1"/>
  <c r="J236" i="1"/>
  <c r="P234" i="1"/>
  <c r="J233" i="1"/>
  <c r="O231" i="1"/>
  <c r="I230" i="1"/>
  <c r="O228" i="1"/>
  <c r="H227" i="1"/>
  <c r="H231" i="1"/>
  <c r="N237" i="1"/>
  <c r="H236" i="1"/>
  <c r="N234" i="1"/>
  <c r="G233" i="1"/>
  <c r="M231" i="1"/>
  <c r="G230" i="1"/>
  <c r="L228" i="1"/>
  <c r="R226" i="1"/>
  <c r="O232" i="1"/>
  <c r="H228" i="1"/>
  <c r="O235" i="1"/>
  <c r="R237" i="1"/>
  <c r="K236" i="1"/>
  <c r="Q234" i="1"/>
  <c r="K233" i="1"/>
  <c r="P231" i="1"/>
  <c r="J230" i="1"/>
  <c r="P228" i="1"/>
  <c r="J227" i="1"/>
  <c r="J237" i="1"/>
  <c r="I234" i="1"/>
  <c r="N229" i="1"/>
  <c r="N226" i="1"/>
  <c r="Q228" i="1"/>
  <c r="R231" i="1"/>
  <c r="R234" i="1"/>
  <c r="G240" i="1"/>
  <c r="N242" i="1"/>
  <c r="M245" i="1"/>
  <c r="J248" i="1"/>
  <c r="L251" i="1"/>
  <c r="M297" i="1"/>
  <c r="Q299" i="1"/>
  <c r="N302" i="1"/>
  <c r="I305" i="1"/>
  <c r="O321" i="1"/>
  <c r="Q321" i="1"/>
  <c r="H320" i="1"/>
  <c r="K318" i="1"/>
  <c r="O316" i="1"/>
  <c r="Q314" i="1"/>
  <c r="I313" i="1"/>
  <c r="L311" i="1"/>
  <c r="R320" i="1"/>
  <c r="G319" i="1"/>
  <c r="Q316" i="1"/>
  <c r="R314" i="1"/>
  <c r="R312" i="1"/>
  <c r="P310" i="1"/>
  <c r="P320" i="1"/>
  <c r="N318" i="1"/>
  <c r="P316" i="1"/>
  <c r="O314" i="1"/>
  <c r="M312" i="1"/>
  <c r="O310" i="1"/>
  <c r="J320" i="1"/>
  <c r="M318" i="1"/>
  <c r="K316" i="1"/>
  <c r="I314" i="1"/>
  <c r="K312" i="1"/>
  <c r="N310" i="1"/>
  <c r="G321" i="1"/>
  <c r="J319" i="1"/>
  <c r="J317" i="1"/>
  <c r="I315" i="1"/>
  <c r="J313" i="1"/>
  <c r="I311" i="1"/>
  <c r="G314" i="1"/>
  <c r="O317" i="1"/>
  <c r="K335" i="1"/>
  <c r="P334" i="1"/>
  <c r="M333" i="1"/>
  <c r="I332" i="1"/>
  <c r="I331" i="1"/>
  <c r="Q329" i="1"/>
  <c r="O328" i="1"/>
  <c r="L327" i="1"/>
  <c r="H326" i="1"/>
  <c r="H325" i="1"/>
  <c r="Q335" i="1"/>
  <c r="K334" i="1"/>
  <c r="Q332" i="1"/>
  <c r="L331" i="1"/>
  <c r="I330" i="1"/>
  <c r="Q328" i="1"/>
  <c r="K327" i="1"/>
  <c r="R325" i="1"/>
  <c r="M324" i="1"/>
  <c r="P335" i="1"/>
  <c r="I334" i="1"/>
  <c r="P332" i="1"/>
  <c r="K331" i="1"/>
  <c r="R329" i="1"/>
  <c r="L328" i="1"/>
  <c r="I327" i="1"/>
  <c r="Q325" i="1"/>
  <c r="L324" i="1"/>
  <c r="M335" i="1"/>
  <c r="G334" i="1"/>
  <c r="O332" i="1"/>
  <c r="J331" i="1"/>
  <c r="P329" i="1"/>
  <c r="K328" i="1"/>
  <c r="Q326" i="1"/>
  <c r="O325" i="1"/>
  <c r="K324" i="1"/>
  <c r="R335" i="1"/>
  <c r="L334" i="1"/>
  <c r="G333" i="1"/>
  <c r="P331" i="1"/>
  <c r="L330" i="1"/>
  <c r="G329" i="1"/>
  <c r="M327" i="1"/>
  <c r="G326" i="1"/>
  <c r="N324" i="1"/>
  <c r="O326" i="1"/>
  <c r="L329" i="1"/>
  <c r="H332" i="1"/>
  <c r="H335" i="1"/>
  <c r="J340" i="1"/>
  <c r="G344" i="1"/>
  <c r="L348" i="1"/>
  <c r="P353" i="1"/>
  <c r="M357" i="1"/>
  <c r="H362" i="1"/>
  <c r="Y6" i="5"/>
  <c r="AT32" i="5"/>
  <c r="AZ38" i="5"/>
  <c r="M251" i="1"/>
  <c r="M348" i="1"/>
  <c r="AZ32" i="5"/>
  <c r="AI54" i="5"/>
  <c r="AJ56" i="5"/>
  <c r="S40" i="8" a="1"/>
  <c r="R345" i="1"/>
  <c r="AZ40" i="5"/>
  <c r="AX41" i="5"/>
  <c r="AY39" i="5"/>
  <c r="AY37" i="5"/>
  <c r="AO36" i="5"/>
  <c r="AU34" i="5"/>
  <c r="AW32" i="5"/>
  <c r="AQ31" i="5"/>
  <c r="AV41" i="5"/>
  <c r="AO39" i="5"/>
  <c r="AO37" i="5"/>
  <c r="AO35" i="5"/>
  <c r="AS33" i="5"/>
  <c r="AS31" i="5"/>
  <c r="AU40" i="5"/>
  <c r="AW38" i="5"/>
  <c r="AW36" i="5"/>
  <c r="AW34" i="5"/>
  <c r="AU32" i="5"/>
  <c r="AV30" i="5"/>
  <c r="AW41" i="5"/>
  <c r="AP39" i="5"/>
  <c r="AP37" i="5"/>
  <c r="AV35" i="5"/>
  <c r="AV33" i="5"/>
  <c r="AV31" i="5"/>
  <c r="AT40" i="5"/>
  <c r="AW37" i="5"/>
  <c r="AY33" i="5"/>
  <c r="AW30" i="5"/>
  <c r="AS40" i="5"/>
  <c r="AZ36" i="5"/>
  <c r="AX33" i="5"/>
  <c r="AU30" i="5"/>
  <c r="AR40" i="5"/>
  <c r="AU36" i="5"/>
  <c r="AW33" i="5"/>
  <c r="AT30" i="5"/>
  <c r="AQ41" i="5"/>
  <c r="AX37" i="5"/>
  <c r="AT34" i="5"/>
  <c r="AW31" i="5"/>
  <c r="J199" i="1"/>
  <c r="P202" i="1"/>
  <c r="K206" i="1"/>
  <c r="O227" i="1"/>
  <c r="P230" i="1"/>
  <c r="P233" i="1"/>
  <c r="Q236" i="1"/>
  <c r="L241" i="1"/>
  <c r="I244" i="1"/>
  <c r="R246" i="1"/>
  <c r="P270" i="1"/>
  <c r="R273" i="1"/>
  <c r="L296" i="1"/>
  <c r="Q298" i="1"/>
  <c r="J301" i="1"/>
  <c r="I304" i="1"/>
  <c r="J312" i="1"/>
  <c r="G316" i="1"/>
  <c r="I320" i="1"/>
  <c r="K325" i="1"/>
  <c r="I328" i="1"/>
  <c r="G331" i="1"/>
  <c r="P333" i="1"/>
  <c r="N338" i="1"/>
  <c r="L342" i="1"/>
  <c r="O346" i="1"/>
  <c r="I352" i="1"/>
  <c r="P355" i="1"/>
  <c r="H360" i="1"/>
  <c r="U4" i="5"/>
  <c r="AF27" i="5"/>
  <c r="AG27" i="5"/>
  <c r="AS30" i="5"/>
  <c r="AY35" i="5"/>
  <c r="AK40" i="5"/>
  <c r="AI42" i="5"/>
  <c r="AK41" i="5"/>
  <c r="AI41" i="5"/>
  <c r="AJ41" i="5"/>
  <c r="K251" i="1"/>
  <c r="H251" i="1"/>
  <c r="L249" i="1"/>
  <c r="R247" i="1"/>
  <c r="N246" i="1"/>
  <c r="H245" i="1"/>
  <c r="P243" i="1"/>
  <c r="J242" i="1"/>
  <c r="P240" i="1"/>
  <c r="H249" i="1"/>
  <c r="O250" i="1"/>
  <c r="J249" i="1"/>
  <c r="P247" i="1"/>
  <c r="L246" i="1"/>
  <c r="R244" i="1"/>
  <c r="L243" i="1"/>
  <c r="H242" i="1"/>
  <c r="O240" i="1"/>
  <c r="N247" i="1"/>
  <c r="J251" i="1"/>
  <c r="M249" i="1"/>
  <c r="I248" i="1"/>
  <c r="P246" i="1"/>
  <c r="J245" i="1"/>
  <c r="R243" i="1"/>
  <c r="L242" i="1"/>
  <c r="H241" i="1"/>
  <c r="N250" i="1"/>
  <c r="H246" i="1"/>
  <c r="P244" i="1"/>
  <c r="K243" i="1"/>
  <c r="G242" i="1"/>
  <c r="N240" i="1"/>
  <c r="N245" i="1"/>
  <c r="L209" i="1"/>
  <c r="O207" i="1"/>
  <c r="R205" i="1"/>
  <c r="H204" i="1"/>
  <c r="K202" i="1"/>
  <c r="N200" i="1"/>
  <c r="P198" i="1"/>
  <c r="K205" i="1"/>
  <c r="I198" i="1"/>
  <c r="G209" i="1"/>
  <c r="J207" i="1"/>
  <c r="L205" i="1"/>
  <c r="O203" i="1"/>
  <c r="R201" i="1"/>
  <c r="H200" i="1"/>
  <c r="K198" i="1"/>
  <c r="Q208" i="1"/>
  <c r="M203" i="1"/>
  <c r="G200" i="1"/>
  <c r="O209" i="1"/>
  <c r="R207" i="1"/>
  <c r="H206" i="1"/>
  <c r="K204" i="1"/>
  <c r="N202" i="1"/>
  <c r="P200" i="1"/>
  <c r="G199" i="1"/>
  <c r="H207" i="1"/>
  <c r="P201" i="1"/>
  <c r="G205" i="1"/>
  <c r="I240" i="1"/>
  <c r="R245" i="1"/>
  <c r="P251" i="1"/>
  <c r="N345" i="1"/>
  <c r="AZ34" i="5"/>
  <c r="AI56" i="5"/>
  <c r="Q307" i="1"/>
  <c r="R307" i="1"/>
  <c r="N306" i="1"/>
  <c r="M305" i="1"/>
  <c r="J304" i="1"/>
  <c r="R302" i="1"/>
  <c r="Q301" i="1"/>
  <c r="M300" i="1"/>
  <c r="M299" i="1"/>
  <c r="L298" i="1"/>
  <c r="J297" i="1"/>
  <c r="K296" i="1"/>
  <c r="L307" i="1"/>
  <c r="R305" i="1"/>
  <c r="P304" i="1"/>
  <c r="L303" i="1"/>
  <c r="R301" i="1"/>
  <c r="L300" i="1"/>
  <c r="I299" i="1"/>
  <c r="R297" i="1"/>
  <c r="Q296" i="1"/>
  <c r="J307" i="1"/>
  <c r="Q305" i="1"/>
  <c r="L304" i="1"/>
  <c r="I303" i="1"/>
  <c r="O301" i="1"/>
  <c r="K300" i="1"/>
  <c r="H299" i="1"/>
  <c r="Q297" i="1"/>
  <c r="N296" i="1"/>
  <c r="I307" i="1"/>
  <c r="P305" i="1"/>
  <c r="K304" i="1"/>
  <c r="Q302" i="1"/>
  <c r="L301" i="1"/>
  <c r="I300" i="1"/>
  <c r="G299" i="1"/>
  <c r="P297" i="1"/>
  <c r="M296" i="1"/>
  <c r="M307" i="1"/>
  <c r="J306" i="1"/>
  <c r="R304" i="1"/>
  <c r="M303" i="1"/>
  <c r="H302" i="1"/>
  <c r="N300" i="1"/>
  <c r="J299" i="1"/>
  <c r="I298" i="1"/>
  <c r="G297" i="1"/>
  <c r="M298" i="1"/>
  <c r="H301" i="1"/>
  <c r="O303" i="1"/>
  <c r="M306" i="1"/>
  <c r="K338" i="1"/>
  <c r="I342" i="1"/>
  <c r="AK56" i="5"/>
  <c r="H199" i="1"/>
  <c r="O202" i="1"/>
  <c r="P209" i="1"/>
  <c r="J241" i="1"/>
  <c r="Q246" i="1"/>
  <c r="N249" i="1"/>
  <c r="I296" i="1"/>
  <c r="N298" i="1"/>
  <c r="I301" i="1"/>
  <c r="P306" i="1"/>
  <c r="M338" i="1"/>
  <c r="I346" i="1"/>
  <c r="O355" i="1"/>
  <c r="K279" i="1"/>
  <c r="I279" i="1"/>
  <c r="N277" i="1"/>
  <c r="H276" i="1"/>
  <c r="N274" i="1"/>
  <c r="G273" i="1"/>
  <c r="Q278" i="1"/>
  <c r="R276" i="1"/>
  <c r="K275" i="1"/>
  <c r="O273" i="1"/>
  <c r="G272" i="1"/>
  <c r="M270" i="1"/>
  <c r="R268" i="1"/>
  <c r="M278" i="1"/>
  <c r="Q276" i="1"/>
  <c r="J275" i="1"/>
  <c r="M273" i="1"/>
  <c r="N271" i="1"/>
  <c r="H270" i="1"/>
  <c r="N268" i="1"/>
  <c r="K278" i="1"/>
  <c r="P276" i="1"/>
  <c r="G275" i="1"/>
  <c r="I273" i="1"/>
  <c r="M271" i="1"/>
  <c r="G270" i="1"/>
  <c r="M268" i="1"/>
  <c r="G279" i="1"/>
  <c r="K277" i="1"/>
  <c r="L275" i="1"/>
  <c r="Q273" i="1"/>
  <c r="I272" i="1"/>
  <c r="O270" i="1"/>
  <c r="I269" i="1"/>
  <c r="Q270" i="1"/>
  <c r="J274" i="1"/>
  <c r="O277" i="1"/>
  <c r="H297" i="1"/>
  <c r="O299" i="1"/>
  <c r="I302" i="1"/>
  <c r="G305" i="1"/>
  <c r="P307" i="1"/>
  <c r="K313" i="1"/>
  <c r="M317" i="1"/>
  <c r="J321" i="1"/>
  <c r="L326" i="1"/>
  <c r="H329" i="1"/>
  <c r="R331" i="1"/>
  <c r="M334" i="1"/>
  <c r="Q339" i="1"/>
  <c r="Q343" i="1"/>
  <c r="L353" i="1"/>
  <c r="H357" i="1"/>
  <c r="V6" i="5"/>
  <c r="AX31" i="5"/>
  <c r="AO38" i="5"/>
  <c r="N248" i="1"/>
  <c r="Q349" i="1"/>
  <c r="J349" i="1"/>
  <c r="P347" i="1"/>
  <c r="J346" i="1"/>
  <c r="O344" i="1"/>
  <c r="I343" i="1"/>
  <c r="O341" i="1"/>
  <c r="I340" i="1"/>
  <c r="R349" i="1"/>
  <c r="J348" i="1"/>
  <c r="K346" i="1"/>
  <c r="N344" i="1"/>
  <c r="R342" i="1"/>
  <c r="G341" i="1"/>
  <c r="K339" i="1"/>
  <c r="G338" i="1"/>
  <c r="I349" i="1"/>
  <c r="H347" i="1"/>
  <c r="K345" i="1"/>
  <c r="J343" i="1"/>
  <c r="K341" i="1"/>
  <c r="J339" i="1"/>
  <c r="G349" i="1"/>
  <c r="G347" i="1"/>
  <c r="I345" i="1"/>
  <c r="H343" i="1"/>
  <c r="R340" i="1"/>
  <c r="H339" i="1"/>
  <c r="N348" i="1"/>
  <c r="R346" i="1"/>
  <c r="Q344" i="1"/>
  <c r="M342" i="1"/>
  <c r="Q340" i="1"/>
  <c r="O338" i="1"/>
  <c r="K349" i="1"/>
  <c r="M347" i="1"/>
  <c r="M345" i="1"/>
  <c r="O343" i="1"/>
  <c r="N341" i="1"/>
  <c r="M339" i="1"/>
  <c r="O363" i="1"/>
  <c r="Q361" i="1"/>
  <c r="I360" i="1"/>
  <c r="K358" i="1"/>
  <c r="P356" i="1"/>
  <c r="L355" i="1"/>
  <c r="Q353" i="1"/>
  <c r="L352" i="1"/>
  <c r="L362" i="1"/>
  <c r="J360" i="1"/>
  <c r="J358" i="1"/>
  <c r="L356" i="1"/>
  <c r="Q354" i="1"/>
  <c r="H353" i="1"/>
  <c r="L363" i="1"/>
  <c r="G361" i="1"/>
  <c r="R358" i="1"/>
  <c r="M356" i="1"/>
  <c r="P354" i="1"/>
  <c r="R352" i="1"/>
  <c r="R362" i="1"/>
  <c r="R360" i="1"/>
  <c r="L358" i="1"/>
  <c r="J356" i="1"/>
  <c r="L354" i="1"/>
  <c r="P352" i="1"/>
  <c r="Q362" i="1"/>
  <c r="P360" i="1"/>
  <c r="H358" i="1"/>
  <c r="H356" i="1"/>
  <c r="J354" i="1"/>
  <c r="J352" i="1"/>
  <c r="N363" i="1"/>
  <c r="H361" i="1"/>
  <c r="H359" i="1"/>
  <c r="R356" i="1"/>
  <c r="R354" i="1"/>
  <c r="G353" i="1"/>
  <c r="N355" i="1"/>
  <c r="L359" i="1"/>
  <c r="AW35" i="5"/>
  <c r="I206" i="1"/>
  <c r="H244" i="1"/>
  <c r="R303" i="1"/>
  <c r="K342" i="1"/>
  <c r="H352" i="1"/>
  <c r="P359" i="1"/>
  <c r="X9" i="5"/>
  <c r="AX35" i="5"/>
  <c r="O199" i="1"/>
  <c r="J203" i="1"/>
  <c r="P206" i="1"/>
  <c r="R227" i="1"/>
  <c r="R230" i="1"/>
  <c r="G234" i="1"/>
  <c r="G237" i="1"/>
  <c r="M241" i="1"/>
  <c r="J244" i="1"/>
  <c r="K247" i="1"/>
  <c r="H250" i="1"/>
  <c r="R199" i="1"/>
  <c r="L203" i="1"/>
  <c r="G207" i="1"/>
  <c r="M223" i="1"/>
  <c r="O223" i="1"/>
  <c r="I222" i="1"/>
  <c r="N220" i="1"/>
  <c r="I219" i="1"/>
  <c r="Q217" i="1"/>
  <c r="M216" i="1"/>
  <c r="I215" i="1"/>
  <c r="Q213" i="1"/>
  <c r="M212" i="1"/>
  <c r="Q221" i="1"/>
  <c r="N213" i="1"/>
  <c r="N223" i="1"/>
  <c r="H222" i="1"/>
  <c r="M220" i="1"/>
  <c r="H219" i="1"/>
  <c r="P217" i="1"/>
  <c r="L216" i="1"/>
  <c r="H215" i="1"/>
  <c r="P213" i="1"/>
  <c r="L212" i="1"/>
  <c r="L223" i="1"/>
  <c r="R218" i="1"/>
  <c r="J216" i="1"/>
  <c r="R214" i="1"/>
  <c r="P223" i="1"/>
  <c r="J222" i="1"/>
  <c r="P220" i="1"/>
  <c r="J219" i="1"/>
  <c r="R217" i="1"/>
  <c r="N216" i="1"/>
  <c r="J215" i="1"/>
  <c r="R213" i="1"/>
  <c r="N212" i="1"/>
  <c r="K220" i="1"/>
  <c r="N217" i="1"/>
  <c r="J212" i="1"/>
  <c r="N214" i="1"/>
  <c r="J217" i="1"/>
  <c r="R219" i="1"/>
  <c r="G223" i="1"/>
  <c r="G228" i="1"/>
  <c r="G231" i="1"/>
  <c r="H234" i="1"/>
  <c r="H237" i="1"/>
  <c r="N241" i="1"/>
  <c r="O244" i="1"/>
  <c r="L247" i="1"/>
  <c r="L250" i="1"/>
  <c r="I268" i="1"/>
  <c r="J271" i="1"/>
  <c r="M274" i="1"/>
  <c r="H278" i="1"/>
  <c r="I297" i="1"/>
  <c r="P299" i="1"/>
  <c r="L302" i="1"/>
  <c r="H305" i="1"/>
  <c r="G310" i="1"/>
  <c r="Q313" i="1"/>
  <c r="N317" i="1"/>
  <c r="N321" i="1"/>
  <c r="N326" i="1"/>
  <c r="I329" i="1"/>
  <c r="G332" i="1"/>
  <c r="G335" i="1"/>
  <c r="G340" i="1"/>
  <c r="R343" i="1"/>
  <c r="Q347" i="1"/>
  <c r="N353" i="1"/>
  <c r="L357" i="1"/>
  <c r="P361" i="1"/>
  <c r="W6" i="5"/>
  <c r="AS32" i="5"/>
  <c r="AR38" i="5"/>
  <c r="M254" i="1"/>
  <c r="Q255" i="1"/>
  <c r="I257" i="1"/>
  <c r="M258" i="1"/>
  <c r="Q259" i="1"/>
  <c r="I261" i="1"/>
  <c r="O262" i="1"/>
  <c r="I264" i="1"/>
  <c r="O265" i="1"/>
  <c r="I283" i="1"/>
  <c r="G287" i="1"/>
  <c r="K290" i="1"/>
  <c r="AH98" i="5"/>
  <c r="AG97" i="5"/>
  <c r="AF97" i="5"/>
  <c r="AK99" i="5"/>
  <c r="AI101" i="5"/>
  <c r="AK100" i="5"/>
  <c r="AJ100" i="5"/>
  <c r="AI100" i="5"/>
  <c r="J255" i="1"/>
  <c r="N256" i="1"/>
  <c r="R257" i="1"/>
  <c r="J259" i="1"/>
  <c r="N260" i="1"/>
  <c r="G262" i="1"/>
  <c r="M263" i="1"/>
  <c r="G265" i="1"/>
  <c r="N292" i="1"/>
  <c r="R291" i="1"/>
  <c r="Q288" i="1"/>
  <c r="Q285" i="1"/>
  <c r="P282" i="1"/>
  <c r="L285" i="1"/>
  <c r="P288" i="1"/>
  <c r="K292" i="1"/>
  <c r="AH87" i="5"/>
  <c r="AG87" i="5"/>
  <c r="AG86" i="5"/>
  <c r="AF86" i="5"/>
  <c r="AH85" i="5"/>
  <c r="AH86" i="5"/>
  <c r="J254" i="1"/>
  <c r="N255" i="1"/>
  <c r="R256" i="1"/>
  <c r="J258" i="1"/>
  <c r="N259" i="1"/>
  <c r="R260" i="1"/>
  <c r="K262" i="1"/>
  <c r="Q263" i="1"/>
  <c r="L265" i="1"/>
  <c r="L282" i="1"/>
  <c r="P285" i="1"/>
  <c r="J289" i="1"/>
  <c r="H293" i="1"/>
  <c r="AH68" i="5"/>
  <c r="AF69" i="5"/>
  <c r="AF70" i="5"/>
  <c r="AH69" i="5"/>
  <c r="AG69" i="5"/>
  <c r="AF84" i="5"/>
  <c r="AF82" i="5"/>
  <c r="AG85" i="5"/>
  <c r="S166" i="8" a="1"/>
  <c r="L254" i="1"/>
  <c r="P255" i="1"/>
  <c r="H257" i="1"/>
  <c r="L258" i="1"/>
  <c r="P259" i="1"/>
  <c r="H261" i="1"/>
  <c r="M262" i="1"/>
  <c r="H264" i="1"/>
  <c r="N265" i="1"/>
  <c r="O282" i="1"/>
  <c r="I286" i="1"/>
  <c r="G290" i="1"/>
  <c r="L293" i="1"/>
  <c r="Q6" i="5"/>
  <c r="O7" i="5"/>
  <c r="AK31" i="5"/>
  <c r="AK70" i="5"/>
  <c r="AJ69" i="5"/>
  <c r="AK83" i="5"/>
  <c r="S124" i="8" a="1"/>
  <c r="AK59" i="5"/>
  <c r="AJ57" i="5"/>
  <c r="AI83" i="5"/>
  <c r="AJ84" i="5"/>
  <c r="S12" i="8" a="1"/>
  <c r="AI31" i="5"/>
  <c r="AF58" i="5"/>
  <c r="AF57" i="5"/>
  <c r="AI58" i="5"/>
  <c r="AJ83" i="5"/>
  <c r="M4" i="8" a="1"/>
  <c r="U156" i="3" a="1"/>
  <c r="U163" i="3" s="1"/>
  <c r="U30" i="3" a="1"/>
  <c r="W40" i="3" s="1"/>
  <c r="S110" i="8" a="1"/>
  <c r="U16" i="3" a="1"/>
  <c r="AH89" i="9"/>
  <c r="AJ88" i="9"/>
  <c r="AG89" i="9"/>
  <c r="AG90" i="9"/>
  <c r="AH88" i="9"/>
  <c r="AI90" i="9"/>
  <c r="AJ91" i="9"/>
  <c r="S152" i="8" a="1"/>
  <c r="AJ90" i="9"/>
  <c r="AI88" i="9"/>
  <c r="U86" i="3" a="1"/>
  <c r="Z95" i="3" s="1"/>
  <c r="U2" i="3" a="1"/>
  <c r="Z11" i="3" s="1"/>
  <c r="AF91" i="9"/>
  <c r="AK91" i="9"/>
  <c r="S138" i="8" a="1"/>
  <c r="S180" i="8" a="1"/>
  <c r="AK90" i="9"/>
  <c r="AK88" i="9"/>
  <c r="AF88" i="9"/>
  <c r="AK92" i="9"/>
  <c r="AJ92" i="9"/>
  <c r="AG92" i="9"/>
  <c r="AF92" i="9"/>
  <c r="AH93" i="9"/>
  <c r="AI89" i="9"/>
  <c r="AK93" i="9"/>
  <c r="AI92" i="9"/>
  <c r="AI93" i="9"/>
  <c r="AH90" i="9"/>
  <c r="AF89" i="9"/>
  <c r="AF93" i="9"/>
  <c r="AG93" i="9"/>
  <c r="AJ93" i="9"/>
  <c r="AJ89" i="9"/>
  <c r="AK89" i="9"/>
  <c r="AG91" i="9"/>
  <c r="AH92" i="9"/>
  <c r="AF90" i="9"/>
  <c r="AI77" i="9"/>
  <c r="AK74" i="9"/>
  <c r="AI79" i="9"/>
  <c r="AK76" i="9"/>
  <c r="AG74" i="9"/>
  <c r="AG79" i="9"/>
  <c r="AI76" i="9"/>
  <c r="AF77" i="9"/>
  <c r="AJ79" i="9"/>
  <c r="AG76" i="9"/>
  <c r="AH79" i="9"/>
  <c r="AF76" i="9"/>
  <c r="AK78" i="9"/>
  <c r="AJ75" i="9"/>
  <c r="AH78" i="9"/>
  <c r="AH74" i="9"/>
  <c r="AJ77" i="9"/>
  <c r="AH76" i="9"/>
  <c r="AJ78" i="9"/>
  <c r="AG78" i="9"/>
  <c r="AI78" i="9"/>
  <c r="AF78" i="9"/>
  <c r="AK77" i="9"/>
  <c r="AJ76" i="9"/>
  <c r="AK75" i="9"/>
  <c r="AI75" i="9"/>
  <c r="AH75" i="9"/>
  <c r="AG75" i="9"/>
  <c r="AF75" i="9"/>
  <c r="AJ74" i="9"/>
  <c r="AF79" i="9"/>
  <c r="AG77" i="9"/>
  <c r="AI74" i="9"/>
  <c r="AK79" i="9"/>
  <c r="AH77" i="9"/>
  <c r="AF74" i="9"/>
  <c r="AG148" i="9"/>
  <c r="AI145" i="9"/>
  <c r="AJ149" i="9"/>
  <c r="AF147" i="9"/>
  <c r="AH144" i="9"/>
  <c r="AI149" i="9"/>
  <c r="AK146" i="9"/>
  <c r="AG144" i="9"/>
  <c r="AG149" i="9"/>
  <c r="AI146" i="9"/>
  <c r="AJ148" i="9"/>
  <c r="AF146" i="9"/>
  <c r="AF148" i="9"/>
  <c r="AI144" i="9"/>
  <c r="AH147" i="9"/>
  <c r="AJ146" i="9"/>
  <c r="AH148" i="9"/>
  <c r="AJ147" i="9"/>
  <c r="AG147" i="9"/>
  <c r="AG146" i="9"/>
  <c r="AI148" i="9"/>
  <c r="AK145" i="9"/>
  <c r="AH145" i="9"/>
  <c r="AK147" i="9"/>
  <c r="AH146" i="9"/>
  <c r="AJ145" i="9"/>
  <c r="AG145" i="9"/>
  <c r="AF145" i="9"/>
  <c r="AK144" i="9"/>
  <c r="AJ144" i="9"/>
  <c r="AH149" i="9"/>
  <c r="AI147" i="9"/>
  <c r="AF144" i="9"/>
  <c r="AK149" i="9"/>
  <c r="AF149" i="9"/>
  <c r="AK148" i="9"/>
  <c r="AK163" i="9"/>
  <c r="AG161" i="9"/>
  <c r="AI158" i="9"/>
  <c r="AJ162" i="9"/>
  <c r="AF160" i="9"/>
  <c r="AI162" i="9"/>
  <c r="AK159" i="9"/>
  <c r="AG162" i="9"/>
  <c r="AI159" i="9"/>
  <c r="AF162" i="9"/>
  <c r="AH159" i="9"/>
  <c r="AJ161" i="9"/>
  <c r="AF159" i="9"/>
  <c r="AJ163" i="9"/>
  <c r="AJ159" i="9"/>
  <c r="AF163" i="9"/>
  <c r="AH158" i="9"/>
  <c r="AH162" i="9"/>
  <c r="AF158" i="9"/>
  <c r="AK158" i="9"/>
  <c r="AI163" i="9"/>
  <c r="AG158" i="9"/>
  <c r="AG163" i="9"/>
  <c r="AK161" i="9"/>
  <c r="AH163" i="9"/>
  <c r="AI161" i="9"/>
  <c r="AJ160" i="9"/>
  <c r="AK162" i="9"/>
  <c r="AH161" i="9"/>
  <c r="AI160" i="9"/>
  <c r="AH160" i="9"/>
  <c r="AF161" i="9"/>
  <c r="AK160" i="9"/>
  <c r="AG160" i="9"/>
  <c r="AG159" i="9"/>
  <c r="AJ158" i="9"/>
  <c r="AP8" i="9"/>
  <c r="AO8" i="9"/>
  <c r="AP7" i="9"/>
  <c r="AQ7" i="9"/>
  <c r="AO7" i="9"/>
  <c r="AQ6" i="9"/>
  <c r="AP6" i="9"/>
  <c r="AO6" i="9"/>
  <c r="AO5" i="9"/>
  <c r="AQ4" i="9"/>
  <c r="AO4" i="9"/>
  <c r="AP4" i="9"/>
  <c r="AP9" i="9"/>
  <c r="AO9" i="9"/>
  <c r="AQ8" i="9"/>
  <c r="AP5" i="9"/>
  <c r="AQ5" i="9"/>
  <c r="AQ9" i="9"/>
  <c r="AS6" i="9"/>
  <c r="AT6" i="9"/>
  <c r="AR5" i="9"/>
  <c r="AT4" i="9"/>
  <c r="AR4" i="9"/>
  <c r="AS4" i="9"/>
  <c r="AR6" i="9"/>
  <c r="AT5" i="9"/>
  <c r="AS5" i="9"/>
  <c r="AI35" i="9"/>
  <c r="AK32" i="9"/>
  <c r="AJ37" i="9"/>
  <c r="AF35" i="9"/>
  <c r="AH32" i="9"/>
  <c r="AI37" i="9"/>
  <c r="AK34" i="9"/>
  <c r="AG32" i="9"/>
  <c r="AG37" i="9"/>
  <c r="AI34" i="9"/>
  <c r="AK36" i="9"/>
  <c r="AI33" i="9"/>
  <c r="AK37" i="9"/>
  <c r="AK33" i="9"/>
  <c r="AH37" i="9"/>
  <c r="AJ33" i="9"/>
  <c r="AF37" i="9"/>
  <c r="AH33" i="9"/>
  <c r="AJ36" i="9"/>
  <c r="AG33" i="9"/>
  <c r="AI36" i="9"/>
  <c r="AF33" i="9"/>
  <c r="AF36" i="9"/>
  <c r="AF32" i="9"/>
  <c r="AK35" i="9"/>
  <c r="AH35" i="9"/>
  <c r="AJ35" i="9"/>
  <c r="AG35" i="9"/>
  <c r="AJ34" i="9"/>
  <c r="AH34" i="9"/>
  <c r="AG36" i="9"/>
  <c r="AF34" i="9"/>
  <c r="AH36" i="9"/>
  <c r="AG34" i="9"/>
  <c r="AJ32" i="9"/>
  <c r="AI32" i="9"/>
  <c r="AK189" i="9"/>
  <c r="AG187" i="9"/>
  <c r="AH191" i="9"/>
  <c r="AJ188" i="9"/>
  <c r="AF186" i="9"/>
  <c r="AG191" i="9"/>
  <c r="AI188" i="9"/>
  <c r="AK190" i="9"/>
  <c r="AG188" i="9"/>
  <c r="AJ190" i="9"/>
  <c r="AF188" i="9"/>
  <c r="AH190" i="9"/>
  <c r="AJ187" i="9"/>
  <c r="AG189" i="9"/>
  <c r="AK188" i="9"/>
  <c r="AK187" i="9"/>
  <c r="AK191" i="9"/>
  <c r="AH187" i="9"/>
  <c r="AK186" i="9"/>
  <c r="AI186" i="9"/>
  <c r="AI191" i="9"/>
  <c r="AG186" i="9"/>
  <c r="AI190" i="9"/>
  <c r="AF191" i="9"/>
  <c r="AG190" i="9"/>
  <c r="AJ189" i="9"/>
  <c r="AF187" i="9"/>
  <c r="AJ186" i="9"/>
  <c r="AJ191" i="9"/>
  <c r="AF190" i="9"/>
  <c r="AI189" i="9"/>
  <c r="AH189" i="9"/>
  <c r="AF189" i="9"/>
  <c r="AH188" i="9"/>
  <c r="AI187" i="9"/>
  <c r="AH186" i="9"/>
  <c r="AD96" i="3"/>
  <c r="V90" i="3"/>
  <c r="AD88" i="3"/>
  <c r="Z87" i="3"/>
  <c r="V86" i="3"/>
  <c r="Z92" i="3"/>
  <c r="V91" i="3"/>
  <c r="AD89" i="3"/>
  <c r="Z88" i="3"/>
  <c r="AA93" i="3"/>
  <c r="W92" i="3"/>
  <c r="AE90" i="3"/>
  <c r="AA89" i="3"/>
  <c r="AB93" i="3"/>
  <c r="AF91" i="3"/>
  <c r="Y90" i="3"/>
  <c r="AC88" i="3"/>
  <c r="AF97" i="3"/>
  <c r="U93" i="3"/>
  <c r="AC97" i="3"/>
  <c r="U96" i="3"/>
  <c r="Z94" i="3"/>
  <c r="W91" i="3"/>
  <c r="X86" i="3"/>
  <c r="V97" i="3"/>
  <c r="AA95" i="3"/>
  <c r="AE93" i="3"/>
  <c r="AC93" i="3"/>
  <c r="AF87" i="3"/>
  <c r="U86" i="3"/>
  <c r="AD95" i="3"/>
  <c r="Z93" i="3"/>
  <c r="AC89" i="3"/>
  <c r="AC95" i="3"/>
  <c r="Y93" i="3"/>
  <c r="AA91" i="3"/>
  <c r="AB89" i="3"/>
  <c r="AB97" i="3"/>
  <c r="Y91" i="3"/>
  <c r="Y89" i="3"/>
  <c r="AB87" i="3"/>
  <c r="Y97" i="3"/>
  <c r="V93" i="3"/>
  <c r="Y87" i="3"/>
  <c r="X97" i="3"/>
  <c r="U95" i="3"/>
  <c r="AF92" i="3"/>
  <c r="V89" i="3"/>
  <c r="AF94" i="3"/>
  <c r="AC92" i="3"/>
  <c r="AD90" i="3"/>
  <c r="U89" i="3"/>
  <c r="U97" i="3"/>
  <c r="AC90" i="3"/>
  <c r="AF88" i="3"/>
  <c r="AF86" i="3"/>
  <c r="AE96" i="3"/>
  <c r="AA92" i="3"/>
  <c r="AD86" i="3"/>
  <c r="AC96" i="3"/>
  <c r="AA94" i="3"/>
  <c r="Y92" i="3"/>
  <c r="AB88" i="3"/>
  <c r="X94" i="3"/>
  <c r="V92" i="3"/>
  <c r="X90" i="3"/>
  <c r="Y88" i="3"/>
  <c r="Y96" i="3"/>
  <c r="W90" i="3"/>
  <c r="X88" i="3"/>
  <c r="Z86" i="3"/>
  <c r="V96" i="3"/>
  <c r="AE91" i="3"/>
  <c r="Y86" i="3"/>
  <c r="AB96" i="3"/>
  <c r="W86" i="3"/>
  <c r="AF95" i="3"/>
  <c r="Y94" i="3"/>
  <c r="W93" i="3"/>
  <c r="X92" i="3"/>
  <c r="AD91" i="3"/>
  <c r="X91" i="3"/>
  <c r="Z90" i="3"/>
  <c r="AA88" i="3"/>
  <c r="U88" i="3"/>
  <c r="AA87" i="3"/>
  <c r="AF26" i="3"/>
  <c r="AB25" i="3"/>
  <c r="X24" i="3"/>
  <c r="AF22" i="3"/>
  <c r="AB21" i="3"/>
  <c r="X20" i="3"/>
  <c r="AF18" i="3"/>
  <c r="AB17" i="3"/>
  <c r="X16" i="3"/>
  <c r="AE27" i="3"/>
  <c r="AA26" i="3"/>
  <c r="W25" i="3"/>
  <c r="AB27" i="3"/>
  <c r="X26" i="3"/>
  <c r="AF24" i="3"/>
  <c r="AB23" i="3"/>
  <c r="X22" i="3"/>
  <c r="AF20" i="3"/>
  <c r="AB19" i="3"/>
  <c r="X18" i="3"/>
  <c r="AF16" i="3"/>
  <c r="V27" i="3"/>
  <c r="AD25" i="3"/>
  <c r="Z24" i="3"/>
  <c r="V23" i="3"/>
  <c r="AD21" i="3"/>
  <c r="Z26" i="3"/>
  <c r="AC24" i="3"/>
  <c r="U23" i="3"/>
  <c r="Y21" i="3"/>
  <c r="AE19" i="3"/>
  <c r="Y18" i="3"/>
  <c r="AD16" i="3"/>
  <c r="AE16" i="3"/>
  <c r="Y26" i="3"/>
  <c r="AB24" i="3"/>
  <c r="AE22" i="3"/>
  <c r="X21" i="3"/>
  <c r="AD19" i="3"/>
  <c r="W18" i="3"/>
  <c r="AC16" i="3"/>
  <c r="W26" i="3"/>
  <c r="AA24" i="3"/>
  <c r="AD22" i="3"/>
  <c r="W21" i="3"/>
  <c r="AC19" i="3"/>
  <c r="V18" i="3"/>
  <c r="AB16" i="3"/>
  <c r="AF27" i="3"/>
  <c r="V26" i="3"/>
  <c r="Y24" i="3"/>
  <c r="AC22" i="3"/>
  <c r="V21" i="3"/>
  <c r="AA19" i="3"/>
  <c r="U18" i="3"/>
  <c r="AA16" i="3"/>
  <c r="Z18" i="3"/>
  <c r="AD27" i="3"/>
  <c r="U26" i="3"/>
  <c r="W24" i="3"/>
  <c r="AB22" i="3"/>
  <c r="U21" i="3"/>
  <c r="Z19" i="3"/>
  <c r="AF17" i="3"/>
  <c r="Z16" i="3"/>
  <c r="Z21" i="3"/>
  <c r="AC27" i="3"/>
  <c r="AF25" i="3"/>
  <c r="V24" i="3"/>
  <c r="AA22" i="3"/>
  <c r="AE20" i="3"/>
  <c r="Y19" i="3"/>
  <c r="AE17" i="3"/>
  <c r="Y16" i="3"/>
  <c r="AB26" i="3"/>
  <c r="AA27" i="3"/>
  <c r="AE25" i="3"/>
  <c r="U24" i="3"/>
  <c r="Z22" i="3"/>
  <c r="AD20" i="3"/>
  <c r="X19" i="3"/>
  <c r="AD17" i="3"/>
  <c r="W16" i="3"/>
  <c r="AF19" i="3"/>
  <c r="Z27" i="3"/>
  <c r="AC25" i="3"/>
  <c r="AF23" i="3"/>
  <c r="Y22" i="3"/>
  <c r="AC20" i="3"/>
  <c r="W19" i="3"/>
  <c r="AC17" i="3"/>
  <c r="V16" i="3"/>
  <c r="Y27" i="3"/>
  <c r="AA25" i="3"/>
  <c r="AE23" i="3"/>
  <c r="W22" i="3"/>
  <c r="AB20" i="3"/>
  <c r="V19" i="3"/>
  <c r="AA17" i="3"/>
  <c r="U16" i="3"/>
  <c r="W23" i="3"/>
  <c r="X27" i="3"/>
  <c r="Z25" i="3"/>
  <c r="AD23" i="3"/>
  <c r="V22" i="3"/>
  <c r="AA20" i="3"/>
  <c r="U19" i="3"/>
  <c r="Z17" i="3"/>
  <c r="W27" i="3"/>
  <c r="Y25" i="3"/>
  <c r="AC23" i="3"/>
  <c r="U22" i="3"/>
  <c r="Z20" i="3"/>
  <c r="AE18" i="3"/>
  <c r="Y17" i="3"/>
  <c r="U27" i="3"/>
  <c r="X25" i="3"/>
  <c r="AA23" i="3"/>
  <c r="AF21" i="3"/>
  <c r="Y20" i="3"/>
  <c r="AD18" i="3"/>
  <c r="X17" i="3"/>
  <c r="AD24" i="3"/>
  <c r="AE26" i="3"/>
  <c r="V25" i="3"/>
  <c r="Z23" i="3"/>
  <c r="AE21" i="3"/>
  <c r="W20" i="3"/>
  <c r="AC18" i="3"/>
  <c r="W17" i="3"/>
  <c r="AD26" i="3"/>
  <c r="U25" i="3"/>
  <c r="Y23" i="3"/>
  <c r="AC21" i="3"/>
  <c r="V20" i="3"/>
  <c r="AB18" i="3"/>
  <c r="V17" i="3"/>
  <c r="AC26" i="3"/>
  <c r="AE24" i="3"/>
  <c r="X23" i="3"/>
  <c r="AA21" i="3"/>
  <c r="U20" i="3"/>
  <c r="AA18" i="3"/>
  <c r="U17" i="3"/>
  <c r="AD4" i="3"/>
  <c r="Y7" i="3"/>
  <c r="X11" i="3"/>
  <c r="AA12" i="3"/>
  <c r="AA7" i="3"/>
  <c r="Z4" i="3"/>
  <c r="AC5" i="3"/>
  <c r="X8" i="3"/>
  <c r="AA9" i="3"/>
  <c r="AD10" i="3"/>
  <c r="Y13" i="3"/>
  <c r="AC2" i="3"/>
  <c r="X5" i="3"/>
  <c r="AA6" i="3"/>
  <c r="V9" i="3"/>
  <c r="Y10" i="3"/>
  <c r="AF12" i="3"/>
  <c r="X2" i="3"/>
  <c r="U128" i="3" a="1"/>
  <c r="U184" i="3" a="1"/>
  <c r="U100" i="3" a="1"/>
  <c r="U170" i="3" a="1"/>
  <c r="U142" i="3" a="1"/>
  <c r="U44" i="3" a="1"/>
  <c r="U72" i="3" a="1"/>
  <c r="U58" i="3" a="1"/>
  <c r="AA41" i="3"/>
  <c r="AE38" i="3"/>
  <c r="W36" i="3"/>
  <c r="AE34" i="3"/>
  <c r="AA33" i="3"/>
  <c r="W32" i="3"/>
  <c r="AE30" i="3"/>
  <c r="AF39" i="3"/>
  <c r="X37" i="3"/>
  <c r="AF35" i="3"/>
  <c r="AB34" i="3"/>
  <c r="X33" i="3"/>
  <c r="AF31" i="3"/>
  <c r="V41" i="3"/>
  <c r="Z38" i="3"/>
  <c r="V37" i="3"/>
  <c r="AD35" i="3"/>
  <c r="Z34" i="3"/>
  <c r="V33" i="3"/>
  <c r="Z30" i="3"/>
  <c r="AC39" i="3"/>
  <c r="AE40" i="3"/>
  <c r="AA39" i="3"/>
  <c r="W38" i="3"/>
  <c r="AE36" i="3"/>
  <c r="W34" i="3"/>
  <c r="AA31" i="3"/>
  <c r="W30" i="3"/>
  <c r="AD40" i="3"/>
  <c r="Z39" i="3"/>
  <c r="V38" i="3"/>
  <c r="Z35" i="3"/>
  <c r="AD32" i="3"/>
  <c r="Z31" i="3"/>
  <c r="V30" i="3"/>
  <c r="AC41" i="3"/>
  <c r="Y40" i="3"/>
  <c r="AC37" i="3"/>
  <c r="U35" i="3"/>
  <c r="AC33" i="3"/>
  <c r="Y32" i="3"/>
  <c r="U31" i="3"/>
  <c r="AD41" i="3"/>
  <c r="W37" i="3"/>
  <c r="AF32" i="3"/>
  <c r="AD30" i="3"/>
  <c r="AB41" i="3"/>
  <c r="W39" i="3"/>
  <c r="U37" i="3"/>
  <c r="AC32" i="3"/>
  <c r="AF30" i="3"/>
  <c r="Z41" i="3"/>
  <c r="V39" i="3"/>
  <c r="AF36" i="3"/>
  <c r="AD34" i="3"/>
  <c r="AA30" i="3"/>
  <c r="AF38" i="3"/>
  <c r="AC36" i="3"/>
  <c r="AC34" i="3"/>
  <c r="AA32" i="3"/>
  <c r="Y30" i="3"/>
  <c r="W41" i="3"/>
  <c r="AB36" i="3"/>
  <c r="AA34" i="3"/>
  <c r="Z32" i="3"/>
  <c r="X30" i="3"/>
  <c r="AF40" i="3"/>
  <c r="AA36" i="3"/>
  <c r="X32" i="3"/>
  <c r="U30" i="3"/>
  <c r="AC40" i="3"/>
  <c r="AA38" i="3"/>
  <c r="Z36" i="3"/>
  <c r="V32" i="3"/>
  <c r="Y38" i="3"/>
  <c r="X36" i="3"/>
  <c r="U34" i="3"/>
  <c r="U32" i="3"/>
  <c r="AA40" i="3"/>
  <c r="V36" i="3"/>
  <c r="AE31" i="3"/>
  <c r="Y37" i="3"/>
  <c r="Z40" i="3"/>
  <c r="U38" i="3"/>
  <c r="U36" i="3"/>
  <c r="AC31" i="3"/>
  <c r="AF37" i="3"/>
  <c r="AE35" i="3"/>
  <c r="AD33" i="3"/>
  <c r="AB31" i="3"/>
  <c r="V40" i="3"/>
  <c r="AC35" i="3"/>
  <c r="Y31" i="3"/>
  <c r="AE41" i="3"/>
  <c r="U40" i="3"/>
  <c r="AD37" i="3"/>
  <c r="AB35" i="3"/>
  <c r="X31" i="3"/>
  <c r="AB37" i="3"/>
  <c r="Y35" i="3"/>
  <c r="Y33" i="3"/>
  <c r="W31" i="3"/>
  <c r="Y39" i="3"/>
  <c r="AB39" i="3"/>
  <c r="X35" i="3"/>
  <c r="W33" i="3"/>
  <c r="V31" i="3"/>
  <c r="W35" i="3"/>
  <c r="U167" i="3"/>
  <c r="AC165" i="3"/>
  <c r="Y164" i="3"/>
  <c r="Y167" i="3"/>
  <c r="AF165" i="3"/>
  <c r="AA164" i="3"/>
  <c r="V163" i="3"/>
  <c r="AC161" i="3"/>
  <c r="Y160" i="3"/>
  <c r="U159" i="3"/>
  <c r="Y156" i="3"/>
  <c r="AF166" i="3"/>
  <c r="AA165" i="3"/>
  <c r="V164" i="3"/>
  <c r="AC162" i="3"/>
  <c r="Y161" i="3"/>
  <c r="U160" i="3"/>
  <c r="Y157" i="3"/>
  <c r="U156" i="3"/>
  <c r="AC166" i="3"/>
  <c r="X165" i="3"/>
  <c r="AE163" i="3"/>
  <c r="Z162" i="3"/>
  <c r="V161" i="3"/>
  <c r="Z158" i="3"/>
  <c r="V157" i="3"/>
  <c r="AA166" i="3"/>
  <c r="AE164" i="3"/>
  <c r="W163" i="3"/>
  <c r="Z161" i="3"/>
  <c r="AC159" i="3"/>
  <c r="AA156" i="3"/>
  <c r="Z166" i="3"/>
  <c r="AD164" i="3"/>
  <c r="AF162" i="3"/>
  <c r="X161" i="3"/>
  <c r="AB159" i="3"/>
  <c r="U158" i="3"/>
  <c r="AF167" i="3"/>
  <c r="X166" i="3"/>
  <c r="AB164" i="3"/>
  <c r="AD162" i="3"/>
  <c r="U161" i="3"/>
  <c r="Z159" i="3"/>
  <c r="AE157" i="3"/>
  <c r="Z167" i="3"/>
  <c r="AA167" i="3"/>
  <c r="W165" i="3"/>
  <c r="X163" i="3"/>
  <c r="AE160" i="3"/>
  <c r="AF158" i="3"/>
  <c r="AF156" i="3"/>
  <c r="AF164" i="3"/>
  <c r="AA162" i="3"/>
  <c r="AB160" i="3"/>
  <c r="AB158" i="3"/>
  <c r="AC156" i="3"/>
  <c r="AE166" i="3"/>
  <c r="AC164" i="3"/>
  <c r="AA160" i="3"/>
  <c r="AA158" i="3"/>
  <c r="AB156" i="3"/>
  <c r="AD166" i="3"/>
  <c r="Z164" i="3"/>
  <c r="X162" i="3"/>
  <c r="Z160" i="3"/>
  <c r="X156" i="3"/>
  <c r="AB166" i="3"/>
  <c r="X164" i="3"/>
  <c r="W162" i="3"/>
  <c r="X160" i="3"/>
  <c r="X158" i="3"/>
  <c r="V156" i="3"/>
  <c r="W164" i="3"/>
  <c r="V162" i="3"/>
  <c r="W160" i="3"/>
  <c r="W158" i="3"/>
  <c r="W166" i="3"/>
  <c r="U164" i="3"/>
  <c r="U162" i="3"/>
  <c r="AF157" i="3"/>
  <c r="AE165" i="3"/>
  <c r="AC163" i="3"/>
  <c r="AD161" i="3"/>
  <c r="AA159" i="3"/>
  <c r="AA157" i="3"/>
  <c r="AD167" i="3"/>
  <c r="AA163" i="3"/>
  <c r="AA161" i="3"/>
  <c r="X159" i="3"/>
  <c r="X157" i="3"/>
  <c r="AC167" i="3"/>
  <c r="Z165" i="3"/>
  <c r="Z163" i="3"/>
  <c r="W159" i="3"/>
  <c r="W157" i="3"/>
  <c r="X167" i="3"/>
  <c r="AB161" i="3"/>
  <c r="W167" i="3"/>
  <c r="AF160" i="3"/>
  <c r="V166" i="3"/>
  <c r="U166" i="3"/>
  <c r="AC160" i="3"/>
  <c r="AD165" i="3"/>
  <c r="AF159" i="3"/>
  <c r="Y165" i="3"/>
  <c r="AE159" i="3"/>
  <c r="V165" i="3"/>
  <c r="U165" i="3"/>
  <c r="V159" i="3"/>
  <c r="AF163" i="3"/>
  <c r="AE158" i="3"/>
  <c r="AD163" i="3"/>
  <c r="AD158" i="3"/>
  <c r="AB163" i="3"/>
  <c r="Y163" i="3"/>
  <c r="AB157" i="3"/>
  <c r="AE162" i="3"/>
  <c r="Z157" i="3"/>
  <c r="AB162" i="3"/>
  <c r="U157" i="3"/>
  <c r="AE167" i="3"/>
  <c r="AE156" i="3"/>
  <c r="AB167" i="3"/>
  <c r="AE161" i="3"/>
  <c r="AD156" i="3"/>
  <c r="U114" i="3" a="1"/>
  <c r="G198" i="2" a="1"/>
  <c r="G310" i="2" a="1"/>
  <c r="U142" i="2" a="1"/>
  <c r="Z150" i="2" s="1"/>
  <c r="U16" i="2" a="1"/>
  <c r="V25" i="2" s="1"/>
  <c r="U86" i="2" a="1"/>
  <c r="U93" i="2" s="1"/>
  <c r="U100" i="2" a="1"/>
  <c r="AB107" i="2" s="1"/>
  <c r="U58" i="2" a="1"/>
  <c r="AB69" i="2" s="1"/>
  <c r="U184" i="2" a="1"/>
  <c r="U128" i="2" a="1"/>
  <c r="U72" i="2" a="1"/>
  <c r="U2" i="2" a="1"/>
  <c r="U114" i="2" a="1"/>
  <c r="U156" i="2" a="1"/>
  <c r="U44" i="2" a="1"/>
  <c r="U30" i="2" a="1"/>
  <c r="U170" i="2" a="1"/>
  <c r="K366" i="1"/>
  <c r="J370" i="1"/>
  <c r="H374" i="1"/>
  <c r="Q377" i="1"/>
  <c r="M366" i="1"/>
  <c r="K370" i="1"/>
  <c r="I374" i="1"/>
  <c r="O366" i="1"/>
  <c r="L370" i="1"/>
  <c r="K374" i="1"/>
  <c r="P366" i="1"/>
  <c r="R370" i="1"/>
  <c r="Q374" i="1"/>
  <c r="I367" i="1"/>
  <c r="H371" i="1"/>
  <c r="G375" i="1"/>
  <c r="L367" i="1"/>
  <c r="K371" i="1"/>
  <c r="H375" i="1"/>
  <c r="Q367" i="1"/>
  <c r="O371" i="1"/>
  <c r="M375" i="1"/>
  <c r="G368" i="1"/>
  <c r="P371" i="1"/>
  <c r="O375" i="1"/>
  <c r="H368" i="1"/>
  <c r="G372" i="1"/>
  <c r="Q375" i="1"/>
  <c r="J368" i="1"/>
  <c r="L372" i="1"/>
  <c r="K376" i="1"/>
  <c r="P368" i="1"/>
  <c r="O372" i="1"/>
  <c r="L376" i="1"/>
  <c r="R368" i="1"/>
  <c r="P372" i="1"/>
  <c r="M376" i="1"/>
  <c r="G369" i="1"/>
  <c r="Q372" i="1"/>
  <c r="G377" i="1"/>
  <c r="L369" i="1"/>
  <c r="K373" i="1"/>
  <c r="I377" i="1"/>
  <c r="N369" i="1"/>
  <c r="M373" i="1"/>
  <c r="L377" i="1"/>
  <c r="P369" i="1"/>
  <c r="G374" i="1"/>
  <c r="P377" i="1"/>
  <c r="R5" i="8"/>
  <c r="N4" i="8"/>
  <c r="O6" i="8"/>
  <c r="Q8" i="8"/>
  <c r="O4" i="8"/>
  <c r="N6" i="8"/>
  <c r="M9" i="8"/>
  <c r="P4" i="8"/>
  <c r="R8" i="8"/>
  <c r="R4" i="8"/>
  <c r="N7" i="8"/>
  <c r="Q4" i="8"/>
  <c r="M5" i="8"/>
  <c r="M8" i="8"/>
  <c r="O7" i="8"/>
  <c r="Q7" i="8"/>
  <c r="N9" i="8"/>
  <c r="N8" i="8"/>
  <c r="N5" i="8"/>
  <c r="P7" i="8"/>
  <c r="O8" i="8"/>
  <c r="R7" i="8"/>
  <c r="P9" i="8"/>
  <c r="Q9" i="8"/>
  <c r="R9" i="8"/>
  <c r="P8" i="8"/>
  <c r="M7" i="8"/>
  <c r="O5" i="8"/>
  <c r="P5" i="8"/>
  <c r="M4" i="8"/>
  <c r="Q5" i="8"/>
  <c r="Q6" i="8"/>
  <c r="R6" i="8"/>
  <c r="M6" i="8"/>
  <c r="P6" i="8"/>
  <c r="O9" i="8"/>
  <c r="S96" i="8" a="1"/>
  <c r="S26" i="8" a="1"/>
  <c r="S68" i="8" a="1"/>
  <c r="S54" i="8" a="1"/>
  <c r="AA65" i="8" s="1"/>
  <c r="S82" i="8" a="1"/>
  <c r="AB93" i="8" s="1"/>
  <c r="N209" i="1"/>
  <c r="R208" i="1"/>
  <c r="J208" i="1"/>
  <c r="N207" i="1"/>
  <c r="R206" i="1"/>
  <c r="J206" i="1"/>
  <c r="N205" i="1"/>
  <c r="R204" i="1"/>
  <c r="J204" i="1"/>
  <c r="N203" i="1"/>
  <c r="R202" i="1"/>
  <c r="J202" i="1"/>
  <c r="N201" i="1"/>
  <c r="R200" i="1"/>
  <c r="J200" i="1"/>
  <c r="N199" i="1"/>
  <c r="R198" i="1"/>
  <c r="J198" i="1"/>
  <c r="Q209" i="1"/>
  <c r="I209" i="1"/>
  <c r="M208" i="1"/>
  <c r="Q207" i="1"/>
  <c r="I207" i="1"/>
  <c r="M206" i="1"/>
  <c r="Q205" i="1"/>
  <c r="I205" i="1"/>
  <c r="M204" i="1"/>
  <c r="Q203" i="1"/>
  <c r="I203" i="1"/>
  <c r="M202" i="1"/>
  <c r="Q201" i="1"/>
  <c r="I201" i="1"/>
  <c r="M200" i="1"/>
  <c r="Q199" i="1"/>
  <c r="I199" i="1"/>
  <c r="M198" i="1"/>
  <c r="Q198" i="1"/>
  <c r="P199" i="1"/>
  <c r="O200" i="1"/>
  <c r="M201" i="1"/>
  <c r="L202" i="1"/>
  <c r="K203" i="1"/>
  <c r="I204" i="1"/>
  <c r="H205" i="1"/>
  <c r="G206" i="1"/>
  <c r="Q206" i="1"/>
  <c r="P207" i="1"/>
  <c r="O208" i="1"/>
  <c r="M209" i="1"/>
  <c r="L198" i="1"/>
  <c r="K199" i="1"/>
  <c r="I200" i="1"/>
  <c r="H201" i="1"/>
  <c r="G202" i="1"/>
  <c r="Q202" i="1"/>
  <c r="P203" i="1"/>
  <c r="O204" i="1"/>
  <c r="M205" i="1"/>
  <c r="L206" i="1"/>
  <c r="K207" i="1"/>
  <c r="I208" i="1"/>
  <c r="H209" i="1"/>
  <c r="N198" i="1"/>
  <c r="L199" i="1"/>
  <c r="K200" i="1"/>
  <c r="J201" i="1"/>
  <c r="H202" i="1"/>
  <c r="G203" i="1"/>
  <c r="R203" i="1"/>
  <c r="P204" i="1"/>
  <c r="O205" i="1"/>
  <c r="N206" i="1"/>
  <c r="L207" i="1"/>
  <c r="K208" i="1"/>
  <c r="J209" i="1"/>
  <c r="O198" i="1"/>
  <c r="M199" i="1"/>
  <c r="L200" i="1"/>
  <c r="K201" i="1"/>
  <c r="I202" i="1"/>
  <c r="H203" i="1"/>
  <c r="G204" i="1"/>
  <c r="Q204" i="1"/>
  <c r="P205" i="1"/>
  <c r="O206" i="1"/>
  <c r="M207" i="1"/>
  <c r="L208" i="1"/>
  <c r="K209" i="1"/>
  <c r="K212" i="1"/>
  <c r="G213" i="1"/>
  <c r="O213" i="1"/>
  <c r="K214" i="1"/>
  <c r="G215" i="1"/>
  <c r="O215" i="1"/>
  <c r="K216" i="1"/>
  <c r="G217" i="1"/>
  <c r="O217" i="1"/>
  <c r="K218" i="1"/>
  <c r="G219" i="1"/>
  <c r="O219" i="1"/>
  <c r="L220" i="1"/>
  <c r="I221" i="1"/>
  <c r="R221" i="1"/>
  <c r="P222" i="1"/>
  <c r="J226" i="1"/>
  <c r="G227" i="1"/>
  <c r="P227" i="1"/>
  <c r="N228" i="1"/>
  <c r="K229" i="1"/>
  <c r="H230" i="1"/>
  <c r="Q230" i="1"/>
  <c r="N231" i="1"/>
  <c r="K232" i="1"/>
  <c r="H233" i="1"/>
  <c r="R233" i="1"/>
  <c r="O234" i="1"/>
  <c r="L235" i="1"/>
  <c r="I236" i="1"/>
  <c r="R236" i="1"/>
  <c r="O237" i="1"/>
  <c r="L240" i="1"/>
  <c r="K241" i="1"/>
  <c r="I242" i="1"/>
  <c r="H243" i="1"/>
  <c r="G244" i="1"/>
  <c r="Q244" i="1"/>
  <c r="P245" i="1"/>
  <c r="O246" i="1"/>
  <c r="M247" i="1"/>
  <c r="L248" i="1"/>
  <c r="K249" i="1"/>
  <c r="I250" i="1"/>
  <c r="N282" i="1"/>
  <c r="H284" i="1"/>
  <c r="O285" i="1"/>
  <c r="I287" i="1"/>
  <c r="O288" i="1"/>
  <c r="I290" i="1"/>
  <c r="P291" i="1"/>
  <c r="K293" i="1"/>
  <c r="K223" i="1"/>
  <c r="O222" i="1"/>
  <c r="G222" i="1"/>
  <c r="K221" i="1"/>
  <c r="O220" i="1"/>
  <c r="G220" i="1"/>
  <c r="O212" i="1"/>
  <c r="K213" i="1"/>
  <c r="G214" i="1"/>
  <c r="O214" i="1"/>
  <c r="K215" i="1"/>
  <c r="G216" i="1"/>
  <c r="O216" i="1"/>
  <c r="K217" i="1"/>
  <c r="G218" i="1"/>
  <c r="O218" i="1"/>
  <c r="K219" i="1"/>
  <c r="H220" i="1"/>
  <c r="Q220" i="1"/>
  <c r="N221" i="1"/>
  <c r="K222" i="1"/>
  <c r="H223" i="1"/>
  <c r="Q223" i="1"/>
  <c r="G226" i="1"/>
  <c r="O226" i="1"/>
  <c r="L227" i="1"/>
  <c r="I228" i="1"/>
  <c r="R228" i="1"/>
  <c r="O229" i="1"/>
  <c r="L230" i="1"/>
  <c r="J231" i="1"/>
  <c r="G232" i="1"/>
  <c r="P232" i="1"/>
  <c r="M233" i="1"/>
  <c r="J234" i="1"/>
  <c r="G235" i="1"/>
  <c r="P235" i="1"/>
  <c r="N236" i="1"/>
  <c r="O251" i="1"/>
  <c r="G251" i="1"/>
  <c r="K250" i="1"/>
  <c r="O249" i="1"/>
  <c r="G249" i="1"/>
  <c r="K248" i="1"/>
  <c r="O247" i="1"/>
  <c r="G247" i="1"/>
  <c r="K246" i="1"/>
  <c r="O245" i="1"/>
  <c r="G245" i="1"/>
  <c r="K244" i="1"/>
  <c r="O243" i="1"/>
  <c r="G243" i="1"/>
  <c r="K242" i="1"/>
  <c r="O241" i="1"/>
  <c r="G241" i="1"/>
  <c r="K240" i="1"/>
  <c r="N251" i="1"/>
  <c r="R250" i="1"/>
  <c r="J250" i="1"/>
  <c r="Q251" i="1"/>
  <c r="I251" i="1"/>
  <c r="M250" i="1"/>
  <c r="Q249" i="1"/>
  <c r="I249" i="1"/>
  <c r="M248" i="1"/>
  <c r="Q247" i="1"/>
  <c r="I247" i="1"/>
  <c r="M246" i="1"/>
  <c r="Q245" i="1"/>
  <c r="I245" i="1"/>
  <c r="M244" i="1"/>
  <c r="Q243" i="1"/>
  <c r="I243" i="1"/>
  <c r="M242" i="1"/>
  <c r="Q241" i="1"/>
  <c r="I241" i="1"/>
  <c r="M240" i="1"/>
  <c r="Q240" i="1"/>
  <c r="P241" i="1"/>
  <c r="O242" i="1"/>
  <c r="M243" i="1"/>
  <c r="L244" i="1"/>
  <c r="K245" i="1"/>
  <c r="I246" i="1"/>
  <c r="H247" i="1"/>
  <c r="G248" i="1"/>
  <c r="Q248" i="1"/>
  <c r="P249" i="1"/>
  <c r="P250" i="1"/>
  <c r="R251" i="1"/>
  <c r="K283" i="1"/>
  <c r="Q284" i="1"/>
  <c r="L286" i="1"/>
  <c r="R287" i="1"/>
  <c r="L289" i="1"/>
  <c r="G291" i="1"/>
  <c r="M292" i="1"/>
  <c r="H212" i="1"/>
  <c r="P212" i="1"/>
  <c r="L213" i="1"/>
  <c r="H214" i="1"/>
  <c r="P214" i="1"/>
  <c r="L215" i="1"/>
  <c r="H216" i="1"/>
  <c r="P216" i="1"/>
  <c r="L217" i="1"/>
  <c r="H218" i="1"/>
  <c r="P218" i="1"/>
  <c r="L219" i="1"/>
  <c r="I220" i="1"/>
  <c r="R220" i="1"/>
  <c r="O221" i="1"/>
  <c r="L222" i="1"/>
  <c r="I223" i="1"/>
  <c r="R223" i="1"/>
  <c r="Q237" i="1"/>
  <c r="I237" i="1"/>
  <c r="M236" i="1"/>
  <c r="Q235" i="1"/>
  <c r="I235" i="1"/>
  <c r="M234" i="1"/>
  <c r="Q233" i="1"/>
  <c r="I233" i="1"/>
  <c r="M232" i="1"/>
  <c r="Q231" i="1"/>
  <c r="I231" i="1"/>
  <c r="M230" i="1"/>
  <c r="Q229" i="1"/>
  <c r="I229" i="1"/>
  <c r="M228" i="1"/>
  <c r="Q227" i="1"/>
  <c r="I227" i="1"/>
  <c r="M226" i="1"/>
  <c r="P226" i="1"/>
  <c r="M227" i="1"/>
  <c r="J228" i="1"/>
  <c r="G229" i="1"/>
  <c r="P229" i="1"/>
  <c r="N230" i="1"/>
  <c r="K231" i="1"/>
  <c r="H232" i="1"/>
  <c r="Q232" i="1"/>
  <c r="N233" i="1"/>
  <c r="K234" i="1"/>
  <c r="H235" i="1"/>
  <c r="R235" i="1"/>
  <c r="O236" i="1"/>
  <c r="L237" i="1"/>
  <c r="H240" i="1"/>
  <c r="R240" i="1"/>
  <c r="R241" i="1"/>
  <c r="P242" i="1"/>
  <c r="N243" i="1"/>
  <c r="N244" i="1"/>
  <c r="L245" i="1"/>
  <c r="J246" i="1"/>
  <c r="J247" i="1"/>
  <c r="H248" i="1"/>
  <c r="R248" i="1"/>
  <c r="R249" i="1"/>
  <c r="Q250" i="1"/>
  <c r="G282" i="1"/>
  <c r="L283" i="1"/>
  <c r="G285" i="1"/>
  <c r="M286" i="1"/>
  <c r="G288" i="1"/>
  <c r="M289" i="1"/>
  <c r="H291" i="1"/>
  <c r="I212" i="1"/>
  <c r="Q212" i="1"/>
  <c r="M213" i="1"/>
  <c r="I214" i="1"/>
  <c r="Q214" i="1"/>
  <c r="M215" i="1"/>
  <c r="I216" i="1"/>
  <c r="Q216" i="1"/>
  <c r="M217" i="1"/>
  <c r="I218" i="1"/>
  <c r="Q218" i="1"/>
  <c r="M219" i="1"/>
  <c r="J220" i="1"/>
  <c r="G221" i="1"/>
  <c r="P221" i="1"/>
  <c r="M222" i="1"/>
  <c r="J223" i="1"/>
  <c r="H226" i="1"/>
  <c r="Q226" i="1"/>
  <c r="N227" i="1"/>
  <c r="K228" i="1"/>
  <c r="H229" i="1"/>
  <c r="R229" i="1"/>
  <c r="O230" i="1"/>
  <c r="L231" i="1"/>
  <c r="I232" i="1"/>
  <c r="R232" i="1"/>
  <c r="O233" i="1"/>
  <c r="L234" i="1"/>
  <c r="J235" i="1"/>
  <c r="G236" i="1"/>
  <c r="P236" i="1"/>
  <c r="M237" i="1"/>
  <c r="N293" i="1"/>
  <c r="R292" i="1"/>
  <c r="J292" i="1"/>
  <c r="N291" i="1"/>
  <c r="R290" i="1"/>
  <c r="J290" i="1"/>
  <c r="N289" i="1"/>
  <c r="R288" i="1"/>
  <c r="J288" i="1"/>
  <c r="N287" i="1"/>
  <c r="R286" i="1"/>
  <c r="J286" i="1"/>
  <c r="N285" i="1"/>
  <c r="R284" i="1"/>
  <c r="J284" i="1"/>
  <c r="N283" i="1"/>
  <c r="R282" i="1"/>
  <c r="J282" i="1"/>
  <c r="P293" i="1"/>
  <c r="G293" i="1"/>
  <c r="I292" i="1"/>
  <c r="L291" i="1"/>
  <c r="O290" i="1"/>
  <c r="R289" i="1"/>
  <c r="I289" i="1"/>
  <c r="L288" i="1"/>
  <c r="O287" i="1"/>
  <c r="Q286" i="1"/>
  <c r="H286" i="1"/>
  <c r="K285" i="1"/>
  <c r="N284" i="1"/>
  <c r="Q283" i="1"/>
  <c r="H283" i="1"/>
  <c r="K282" i="1"/>
  <c r="O293" i="1"/>
  <c r="Q292" i="1"/>
  <c r="H292" i="1"/>
  <c r="K291" i="1"/>
  <c r="N290" i="1"/>
  <c r="Q289" i="1"/>
  <c r="H289" i="1"/>
  <c r="K288" i="1"/>
  <c r="M287" i="1"/>
  <c r="P286" i="1"/>
  <c r="G286" i="1"/>
  <c r="J285" i="1"/>
  <c r="M284" i="1"/>
  <c r="P283" i="1"/>
  <c r="G283" i="1"/>
  <c r="I282" i="1"/>
  <c r="M293" i="1"/>
  <c r="P292" i="1"/>
  <c r="G292" i="1"/>
  <c r="J291" i="1"/>
  <c r="M290" i="1"/>
  <c r="P289" i="1"/>
  <c r="G289" i="1"/>
  <c r="I288" i="1"/>
  <c r="L287" i="1"/>
  <c r="O286" i="1"/>
  <c r="R285" i="1"/>
  <c r="I285" i="1"/>
  <c r="L284" i="1"/>
  <c r="O283" i="1"/>
  <c r="Q282" i="1"/>
  <c r="H282" i="1"/>
  <c r="J293" i="1"/>
  <c r="R293" i="1"/>
  <c r="I293" i="1"/>
  <c r="L292" i="1"/>
  <c r="O291" i="1"/>
  <c r="Q290" i="1"/>
  <c r="H290" i="1"/>
  <c r="K289" i="1"/>
  <c r="N288" i="1"/>
  <c r="Q287" i="1"/>
  <c r="H287" i="1"/>
  <c r="K286" i="1"/>
  <c r="M285" i="1"/>
  <c r="P284" i="1"/>
  <c r="G284" i="1"/>
  <c r="J283" i="1"/>
  <c r="M282" i="1"/>
  <c r="M283" i="1"/>
  <c r="H285" i="1"/>
  <c r="N286" i="1"/>
  <c r="H288" i="1"/>
  <c r="O289" i="1"/>
  <c r="I291" i="1"/>
  <c r="O292" i="1"/>
  <c r="K254" i="1"/>
  <c r="G255" i="1"/>
  <c r="O255" i="1"/>
  <c r="K256" i="1"/>
  <c r="G257" i="1"/>
  <c r="O257" i="1"/>
  <c r="K258" i="1"/>
  <c r="G259" i="1"/>
  <c r="O259" i="1"/>
  <c r="K260" i="1"/>
  <c r="G261" i="1"/>
  <c r="O261" i="1"/>
  <c r="L262" i="1"/>
  <c r="I263" i="1"/>
  <c r="G264" i="1"/>
  <c r="P264" i="1"/>
  <c r="J268" i="1"/>
  <c r="G269" i="1"/>
  <c r="Q269" i="1"/>
  <c r="N270" i="1"/>
  <c r="K271" i="1"/>
  <c r="H272" i="1"/>
  <c r="Q272" i="1"/>
  <c r="N273" i="1"/>
  <c r="K274" i="1"/>
  <c r="I275" i="1"/>
  <c r="R275" i="1"/>
  <c r="O276" i="1"/>
  <c r="L277" i="1"/>
  <c r="I278" i="1"/>
  <c r="R278" i="1"/>
  <c r="O279" i="1"/>
  <c r="R265" i="1"/>
  <c r="J265" i="1"/>
  <c r="N264" i="1"/>
  <c r="R263" i="1"/>
  <c r="J263" i="1"/>
  <c r="N262" i="1"/>
  <c r="R261" i="1"/>
  <c r="O254" i="1"/>
  <c r="K255" i="1"/>
  <c r="G256" i="1"/>
  <c r="O256" i="1"/>
  <c r="K257" i="1"/>
  <c r="G258" i="1"/>
  <c r="O258" i="1"/>
  <c r="K259" i="1"/>
  <c r="G260" i="1"/>
  <c r="O260" i="1"/>
  <c r="K261" i="1"/>
  <c r="H262" i="1"/>
  <c r="Q262" i="1"/>
  <c r="N263" i="1"/>
  <c r="K264" i="1"/>
  <c r="H265" i="1"/>
  <c r="Q265" i="1"/>
  <c r="G268" i="1"/>
  <c r="O268" i="1"/>
  <c r="L269" i="1"/>
  <c r="I270" i="1"/>
  <c r="R270" i="1"/>
  <c r="O271" i="1"/>
  <c r="M272" i="1"/>
  <c r="J273" i="1"/>
  <c r="G274" i="1"/>
  <c r="P274" i="1"/>
  <c r="M275" i="1"/>
  <c r="J276" i="1"/>
  <c r="G277" i="1"/>
  <c r="Q277" i="1"/>
  <c r="N278" i="1"/>
  <c r="H254" i="1"/>
  <c r="P254" i="1"/>
  <c r="L255" i="1"/>
  <c r="H256" i="1"/>
  <c r="P256" i="1"/>
  <c r="L257" i="1"/>
  <c r="H258" i="1"/>
  <c r="P258" i="1"/>
  <c r="L259" i="1"/>
  <c r="H260" i="1"/>
  <c r="P260" i="1"/>
  <c r="L261" i="1"/>
  <c r="I262" i="1"/>
  <c r="R262" i="1"/>
  <c r="O263" i="1"/>
  <c r="L264" i="1"/>
  <c r="I265" i="1"/>
  <c r="P279" i="1"/>
  <c r="H279" i="1"/>
  <c r="L278" i="1"/>
  <c r="P277" i="1"/>
  <c r="H277" i="1"/>
  <c r="L276" i="1"/>
  <c r="P275" i="1"/>
  <c r="H275" i="1"/>
  <c r="L274" i="1"/>
  <c r="P273" i="1"/>
  <c r="H273" i="1"/>
  <c r="L272" i="1"/>
  <c r="P271" i="1"/>
  <c r="H271" i="1"/>
  <c r="L270" i="1"/>
  <c r="P269" i="1"/>
  <c r="H269" i="1"/>
  <c r="L268" i="1"/>
  <c r="P268" i="1"/>
  <c r="M269" i="1"/>
  <c r="J270" i="1"/>
  <c r="G271" i="1"/>
  <c r="Q271" i="1"/>
  <c r="N272" i="1"/>
  <c r="K273" i="1"/>
  <c r="H274" i="1"/>
  <c r="Q274" i="1"/>
  <c r="N275" i="1"/>
  <c r="K276" i="1"/>
  <c r="I277" i="1"/>
  <c r="R277" i="1"/>
  <c r="O278" i="1"/>
  <c r="L279" i="1"/>
  <c r="I254" i="1"/>
  <c r="Q254" i="1"/>
  <c r="M255" i="1"/>
  <c r="I256" i="1"/>
  <c r="Q256" i="1"/>
  <c r="M257" i="1"/>
  <c r="I258" i="1"/>
  <c r="Q258" i="1"/>
  <c r="M259" i="1"/>
  <c r="I260" i="1"/>
  <c r="Q260" i="1"/>
  <c r="M261" i="1"/>
  <c r="J262" i="1"/>
  <c r="G263" i="1"/>
  <c r="P263" i="1"/>
  <c r="M264" i="1"/>
  <c r="K265" i="1"/>
  <c r="H268" i="1"/>
  <c r="Q268" i="1"/>
  <c r="N269" i="1"/>
  <c r="K270" i="1"/>
  <c r="I271" i="1"/>
  <c r="R271" i="1"/>
  <c r="O272" i="1"/>
  <c r="L273" i="1"/>
  <c r="I274" i="1"/>
  <c r="R274" i="1"/>
  <c r="O275" i="1"/>
  <c r="M276" i="1"/>
  <c r="J277" i="1"/>
  <c r="G278" i="1"/>
  <c r="P278" i="1"/>
  <c r="M279" i="1"/>
  <c r="J296" i="1"/>
  <c r="R296" i="1"/>
  <c r="N297" i="1"/>
  <c r="J298" i="1"/>
  <c r="R298" i="1"/>
  <c r="N299" i="1"/>
  <c r="J300" i="1"/>
  <c r="G301" i="1"/>
  <c r="P301" i="1"/>
  <c r="M302" i="1"/>
  <c r="J303" i="1"/>
  <c r="H304" i="1"/>
  <c r="Q304" i="1"/>
  <c r="N305" i="1"/>
  <c r="K306" i="1"/>
  <c r="H307" i="1"/>
  <c r="K310" i="1"/>
  <c r="K311" i="1"/>
  <c r="I312" i="1"/>
  <c r="G313" i="1"/>
  <c r="R313" i="1"/>
  <c r="P314" i="1"/>
  <c r="N315" i="1"/>
  <c r="M316" i="1"/>
  <c r="L317" i="1"/>
  <c r="J318" i="1"/>
  <c r="I319" i="1"/>
  <c r="G320" i="1"/>
  <c r="Q320" i="1"/>
  <c r="P321" i="1"/>
  <c r="H321" i="1"/>
  <c r="L320" i="1"/>
  <c r="P319" i="1"/>
  <c r="H319" i="1"/>
  <c r="L318" i="1"/>
  <c r="P317" i="1"/>
  <c r="H317" i="1"/>
  <c r="L316" i="1"/>
  <c r="P315" i="1"/>
  <c r="H315" i="1"/>
  <c r="L314" i="1"/>
  <c r="P313" i="1"/>
  <c r="H313" i="1"/>
  <c r="L312" i="1"/>
  <c r="P311" i="1"/>
  <c r="H311" i="1"/>
  <c r="L310" i="1"/>
  <c r="R321" i="1"/>
  <c r="I321" i="1"/>
  <c r="K320" i="1"/>
  <c r="N319" i="1"/>
  <c r="Q318" i="1"/>
  <c r="H318" i="1"/>
  <c r="K317" i="1"/>
  <c r="N316" i="1"/>
  <c r="Q315" i="1"/>
  <c r="G315" i="1"/>
  <c r="J314" i="1"/>
  <c r="M313" i="1"/>
  <c r="P312" i="1"/>
  <c r="G312" i="1"/>
  <c r="J311" i="1"/>
  <c r="M310" i="1"/>
  <c r="Q310" i="1"/>
  <c r="O311" i="1"/>
  <c r="N312" i="1"/>
  <c r="L313" i="1"/>
  <c r="K314" i="1"/>
  <c r="J315" i="1"/>
  <c r="H316" i="1"/>
  <c r="R316" i="1"/>
  <c r="Q317" i="1"/>
  <c r="O318" i="1"/>
  <c r="M319" i="1"/>
  <c r="M320" i="1"/>
  <c r="K321" i="1"/>
  <c r="K307" i="1"/>
  <c r="O306" i="1"/>
  <c r="G306" i="1"/>
  <c r="K305" i="1"/>
  <c r="O304" i="1"/>
  <c r="G304" i="1"/>
  <c r="K303" i="1"/>
  <c r="O302" i="1"/>
  <c r="G302" i="1"/>
  <c r="K301" i="1"/>
  <c r="O300" i="1"/>
  <c r="O296" i="1"/>
  <c r="K297" i="1"/>
  <c r="G298" i="1"/>
  <c r="O298" i="1"/>
  <c r="K299" i="1"/>
  <c r="G300" i="1"/>
  <c r="P300" i="1"/>
  <c r="M301" i="1"/>
  <c r="J302" i="1"/>
  <c r="G303" i="1"/>
  <c r="P303" i="1"/>
  <c r="M304" i="1"/>
  <c r="J305" i="1"/>
  <c r="H306" i="1"/>
  <c r="Q306" i="1"/>
  <c r="N307" i="1"/>
  <c r="H310" i="1"/>
  <c r="R310" i="1"/>
  <c r="Q311" i="1"/>
  <c r="O312" i="1"/>
  <c r="N313" i="1"/>
  <c r="M314" i="1"/>
  <c r="K315" i="1"/>
  <c r="I316" i="1"/>
  <c r="G317" i="1"/>
  <c r="R317" i="1"/>
  <c r="P318" i="1"/>
  <c r="O319" i="1"/>
  <c r="N320" i="1"/>
  <c r="L321" i="1"/>
  <c r="H296" i="1"/>
  <c r="P296" i="1"/>
  <c r="L297" i="1"/>
  <c r="H298" i="1"/>
  <c r="P298" i="1"/>
  <c r="L299" i="1"/>
  <c r="H300" i="1"/>
  <c r="Q300" i="1"/>
  <c r="N301" i="1"/>
  <c r="K302" i="1"/>
  <c r="H303" i="1"/>
  <c r="Q303" i="1"/>
  <c r="N304" i="1"/>
  <c r="L305" i="1"/>
  <c r="I306" i="1"/>
  <c r="R306" i="1"/>
  <c r="O307" i="1"/>
  <c r="I310" i="1"/>
  <c r="G311" i="1"/>
  <c r="R311" i="1"/>
  <c r="Q312" i="1"/>
  <c r="O313" i="1"/>
  <c r="N314" i="1"/>
  <c r="L315" i="1"/>
  <c r="J316" i="1"/>
  <c r="I317" i="1"/>
  <c r="G318" i="1"/>
  <c r="R318" i="1"/>
  <c r="Q319" i="1"/>
  <c r="O320" i="1"/>
  <c r="M321" i="1"/>
  <c r="I324" i="1"/>
  <c r="G325" i="1"/>
  <c r="P325" i="1"/>
  <c r="M326" i="1"/>
  <c r="J327" i="1"/>
  <c r="G328" i="1"/>
  <c r="P328" i="1"/>
  <c r="M329" i="1"/>
  <c r="K330" i="1"/>
  <c r="H331" i="1"/>
  <c r="Q331" i="1"/>
  <c r="N332" i="1"/>
  <c r="K333" i="1"/>
  <c r="H334" i="1"/>
  <c r="Q334" i="1"/>
  <c r="O335" i="1"/>
  <c r="L338" i="1"/>
  <c r="I339" i="1"/>
  <c r="R339" i="1"/>
  <c r="O340" i="1"/>
  <c r="M341" i="1"/>
  <c r="J342" i="1"/>
  <c r="G343" i="1"/>
  <c r="P343" i="1"/>
  <c r="M344" i="1"/>
  <c r="J345" i="1"/>
  <c r="G346" i="1"/>
  <c r="Q346" i="1"/>
  <c r="N347" i="1"/>
  <c r="K348" i="1"/>
  <c r="H349" i="1"/>
  <c r="J335" i="1"/>
  <c r="L349" i="1"/>
  <c r="P348" i="1"/>
  <c r="H348" i="1"/>
  <c r="L347" i="1"/>
  <c r="P346" i="1"/>
  <c r="H346" i="1"/>
  <c r="L345" i="1"/>
  <c r="P344" i="1"/>
  <c r="H344" i="1"/>
  <c r="L343" i="1"/>
  <c r="P342" i="1"/>
  <c r="H342" i="1"/>
  <c r="L341" i="1"/>
  <c r="P340" i="1"/>
  <c r="H340" i="1"/>
  <c r="L339" i="1"/>
  <c r="P338" i="1"/>
  <c r="H338" i="1"/>
  <c r="Q338" i="1"/>
  <c r="N339" i="1"/>
  <c r="K340" i="1"/>
  <c r="H341" i="1"/>
  <c r="Q341" i="1"/>
  <c r="N342" i="1"/>
  <c r="K343" i="1"/>
  <c r="I344" i="1"/>
  <c r="R344" i="1"/>
  <c r="O345" i="1"/>
  <c r="L346" i="1"/>
  <c r="I347" i="1"/>
  <c r="R347" i="1"/>
  <c r="O348" i="1"/>
  <c r="M349" i="1"/>
  <c r="G324" i="1"/>
  <c r="O324" i="1"/>
  <c r="L325" i="1"/>
  <c r="I326" i="1"/>
  <c r="G327" i="1"/>
  <c r="P327" i="1"/>
  <c r="M328" i="1"/>
  <c r="J329" i="1"/>
  <c r="G330" i="1"/>
  <c r="P330" i="1"/>
  <c r="M331" i="1"/>
  <c r="K332" i="1"/>
  <c r="H333" i="1"/>
  <c r="Q333" i="1"/>
  <c r="N334" i="1"/>
  <c r="I338" i="1"/>
  <c r="R338" i="1"/>
  <c r="O339" i="1"/>
  <c r="L340" i="1"/>
  <c r="I341" i="1"/>
  <c r="R341" i="1"/>
  <c r="O342" i="1"/>
  <c r="M343" i="1"/>
  <c r="J344" i="1"/>
  <c r="G345" i="1"/>
  <c r="P345" i="1"/>
  <c r="M346" i="1"/>
  <c r="J347" i="1"/>
  <c r="G348" i="1"/>
  <c r="Q348" i="1"/>
  <c r="N349" i="1"/>
  <c r="N335" i="1"/>
  <c r="R334" i="1"/>
  <c r="J334" i="1"/>
  <c r="N333" i="1"/>
  <c r="R332" i="1"/>
  <c r="J332" i="1"/>
  <c r="N331" i="1"/>
  <c r="R330" i="1"/>
  <c r="J330" i="1"/>
  <c r="N329" i="1"/>
  <c r="R328" i="1"/>
  <c r="J328" i="1"/>
  <c r="N327" i="1"/>
  <c r="R326" i="1"/>
  <c r="J326" i="1"/>
  <c r="N325" i="1"/>
  <c r="R324" i="1"/>
  <c r="J324" i="1"/>
  <c r="P324" i="1"/>
  <c r="M325" i="1"/>
  <c r="K326" i="1"/>
  <c r="H327" i="1"/>
  <c r="Q327" i="1"/>
  <c r="N328" i="1"/>
  <c r="K329" i="1"/>
  <c r="H330" i="1"/>
  <c r="Q330" i="1"/>
  <c r="O331" i="1"/>
  <c r="L332" i="1"/>
  <c r="I333" i="1"/>
  <c r="R333" i="1"/>
  <c r="O334" i="1"/>
  <c r="L335" i="1"/>
  <c r="J338" i="1"/>
  <c r="G339" i="1"/>
  <c r="P339" i="1"/>
  <c r="M340" i="1"/>
  <c r="J341" i="1"/>
  <c r="G342" i="1"/>
  <c r="Q342" i="1"/>
  <c r="N343" i="1"/>
  <c r="K344" i="1"/>
  <c r="H345" i="1"/>
  <c r="Q345" i="1"/>
  <c r="N346" i="1"/>
  <c r="K347" i="1"/>
  <c r="I348" i="1"/>
  <c r="R348" i="1"/>
  <c r="O349" i="1"/>
  <c r="K363" i="1"/>
  <c r="O362" i="1"/>
  <c r="G362" i="1"/>
  <c r="K361" i="1"/>
  <c r="O360" i="1"/>
  <c r="G360" i="1"/>
  <c r="K359" i="1"/>
  <c r="O358" i="1"/>
  <c r="G358" i="1"/>
  <c r="K357" i="1"/>
  <c r="O356" i="1"/>
  <c r="G356" i="1"/>
  <c r="K355" i="1"/>
  <c r="O354" i="1"/>
  <c r="G354" i="1"/>
  <c r="K353" i="1"/>
  <c r="O352" i="1"/>
  <c r="R363" i="1"/>
  <c r="J363" i="1"/>
  <c r="N362" i="1"/>
  <c r="R361" i="1"/>
  <c r="J361" i="1"/>
  <c r="N360" i="1"/>
  <c r="R359" i="1"/>
  <c r="J359" i="1"/>
  <c r="N358" i="1"/>
  <c r="R357" i="1"/>
  <c r="J357" i="1"/>
  <c r="N356" i="1"/>
  <c r="R355" i="1"/>
  <c r="J355" i="1"/>
  <c r="N354" i="1"/>
  <c r="R353" i="1"/>
  <c r="J353" i="1"/>
  <c r="N352" i="1"/>
  <c r="G352" i="1"/>
  <c r="Q352" i="1"/>
  <c r="O353" i="1"/>
  <c r="M354" i="1"/>
  <c r="M355" i="1"/>
  <c r="K356" i="1"/>
  <c r="I357" i="1"/>
  <c r="I358" i="1"/>
  <c r="G359" i="1"/>
  <c r="Q359" i="1"/>
  <c r="Q360" i="1"/>
  <c r="O361" i="1"/>
  <c r="M362" i="1"/>
  <c r="M363" i="1"/>
  <c r="L366" i="1"/>
  <c r="M367" i="1"/>
  <c r="Q368" i="1"/>
  <c r="I370" i="1"/>
  <c r="I371" i="1"/>
  <c r="M372" i="1"/>
  <c r="N373" i="1"/>
  <c r="R374" i="1"/>
  <c r="J376" i="1"/>
  <c r="K377" i="1"/>
  <c r="N5" i="5"/>
  <c r="O8" i="5"/>
  <c r="AG26" i="5"/>
  <c r="AH26" i="5"/>
  <c r="AH28" i="5"/>
  <c r="AF26" i="5"/>
  <c r="AG28" i="5"/>
  <c r="AF28" i="5"/>
  <c r="AH27" i="5"/>
  <c r="AG41" i="5"/>
  <c r="AF41" i="5"/>
  <c r="AH40" i="5"/>
  <c r="AG40" i="5"/>
  <c r="AF40" i="5"/>
  <c r="AH42" i="5"/>
  <c r="AG42" i="5"/>
  <c r="AF42" i="5"/>
  <c r="K352" i="1"/>
  <c r="I353" i="1"/>
  <c r="I354" i="1"/>
  <c r="G355" i="1"/>
  <c r="Q355" i="1"/>
  <c r="Q356" i="1"/>
  <c r="O357" i="1"/>
  <c r="M358" i="1"/>
  <c r="M359" i="1"/>
  <c r="K360" i="1"/>
  <c r="I361" i="1"/>
  <c r="I362" i="1"/>
  <c r="G363" i="1"/>
  <c r="Q363" i="1"/>
  <c r="H367" i="1"/>
  <c r="I368" i="1"/>
  <c r="M369" i="1"/>
  <c r="M370" i="1"/>
  <c r="Q371" i="1"/>
  <c r="I373" i="1"/>
  <c r="J374" i="1"/>
  <c r="N375" i="1"/>
  <c r="P357" i="1"/>
  <c r="P358" i="1"/>
  <c r="N359" i="1"/>
  <c r="L360" i="1"/>
  <c r="L361" i="1"/>
  <c r="J362" i="1"/>
  <c r="H363" i="1"/>
  <c r="O9" i="5"/>
  <c r="M8" i="5"/>
  <c r="M9" i="5"/>
  <c r="P7" i="5"/>
  <c r="N6" i="5"/>
  <c r="R4" i="5"/>
  <c r="R9" i="5"/>
  <c r="N8" i="5"/>
  <c r="P6" i="5"/>
  <c r="M5" i="5"/>
  <c r="Q9" i="5"/>
  <c r="R7" i="5"/>
  <c r="O6" i="5"/>
  <c r="Q4" i="5"/>
  <c r="P9" i="5"/>
  <c r="Q7" i="5"/>
  <c r="M6" i="5"/>
  <c r="P4" i="5"/>
  <c r="P8" i="5"/>
  <c r="R6" i="5"/>
  <c r="O5" i="5"/>
  <c r="M4" i="5"/>
  <c r="M7" i="5"/>
  <c r="M352" i="1"/>
  <c r="M353" i="1"/>
  <c r="K354" i="1"/>
  <c r="I355" i="1"/>
  <c r="I356" i="1"/>
  <c r="G357" i="1"/>
  <c r="Q357" i="1"/>
  <c r="Q358" i="1"/>
  <c r="O359" i="1"/>
  <c r="M360" i="1"/>
  <c r="M361" i="1"/>
  <c r="K362" i="1"/>
  <c r="I363" i="1"/>
  <c r="R377" i="1"/>
  <c r="J377" i="1"/>
  <c r="N376" i="1"/>
  <c r="R375" i="1"/>
  <c r="J375" i="1"/>
  <c r="N374" i="1"/>
  <c r="R373" i="1"/>
  <c r="J373" i="1"/>
  <c r="N372" i="1"/>
  <c r="R371" i="1"/>
  <c r="J371" i="1"/>
  <c r="N370" i="1"/>
  <c r="R369" i="1"/>
  <c r="J369" i="1"/>
  <c r="N368" i="1"/>
  <c r="R367" i="1"/>
  <c r="J367" i="1"/>
  <c r="N366" i="1"/>
  <c r="G366" i="1"/>
  <c r="O377" i="1"/>
  <c r="R376" i="1"/>
  <c r="I376" i="1"/>
  <c r="L375" i="1"/>
  <c r="O374" i="1"/>
  <c r="Q373" i="1"/>
  <c r="H373" i="1"/>
  <c r="K372" i="1"/>
  <c r="N371" i="1"/>
  <c r="Q370" i="1"/>
  <c r="H370" i="1"/>
  <c r="K369" i="1"/>
  <c r="M368" i="1"/>
  <c r="P367" i="1"/>
  <c r="G367" i="1"/>
  <c r="J366" i="1"/>
  <c r="N377" i="1"/>
  <c r="Q376" i="1"/>
  <c r="H376" i="1"/>
  <c r="K375" i="1"/>
  <c r="M374" i="1"/>
  <c r="P373" i="1"/>
  <c r="G373" i="1"/>
  <c r="J372" i="1"/>
  <c r="M371" i="1"/>
  <c r="P370" i="1"/>
  <c r="G370" i="1"/>
  <c r="I369" i="1"/>
  <c r="L368" i="1"/>
  <c r="O367" i="1"/>
  <c r="R366" i="1"/>
  <c r="I366" i="1"/>
  <c r="M377" i="1"/>
  <c r="P376" i="1"/>
  <c r="G376" i="1"/>
  <c r="I375" i="1"/>
  <c r="L374" i="1"/>
  <c r="O373" i="1"/>
  <c r="R372" i="1"/>
  <c r="I372" i="1"/>
  <c r="L371" i="1"/>
  <c r="O370" i="1"/>
  <c r="Q369" i="1"/>
  <c r="H369" i="1"/>
  <c r="K368" i="1"/>
  <c r="N367" i="1"/>
  <c r="Q366" i="1"/>
  <c r="H366" i="1"/>
  <c r="K367" i="1"/>
  <c r="O368" i="1"/>
  <c r="O369" i="1"/>
  <c r="G371" i="1"/>
  <c r="H372" i="1"/>
  <c r="L373" i="1"/>
  <c r="P374" i="1"/>
  <c r="P375" i="1"/>
  <c r="H377" i="1"/>
  <c r="N4" i="5"/>
  <c r="N7" i="5"/>
  <c r="AG56" i="5"/>
  <c r="AF54" i="5"/>
  <c r="AF56" i="5"/>
  <c r="AH55" i="5"/>
  <c r="AG55" i="5"/>
  <c r="AH56" i="5"/>
  <c r="AG54" i="5"/>
  <c r="AF55" i="5"/>
  <c r="AH54" i="5"/>
  <c r="AF73" i="5"/>
  <c r="AH72" i="5"/>
  <c r="AG72" i="5"/>
  <c r="AF72" i="5"/>
  <c r="AH73" i="5"/>
  <c r="AG73" i="5"/>
  <c r="AH71" i="5"/>
  <c r="AG71" i="5"/>
  <c r="AF71" i="5"/>
  <c r="AJ72" i="5"/>
  <c r="AI72" i="5"/>
  <c r="AK71" i="5"/>
  <c r="AJ71" i="5"/>
  <c r="AI71" i="5"/>
  <c r="AK73" i="5"/>
  <c r="AJ73" i="5"/>
  <c r="AK72" i="5"/>
  <c r="AJ30" i="5"/>
  <c r="AI30" i="5"/>
  <c r="AJ29" i="5"/>
  <c r="AI29" i="5"/>
  <c r="AI98" i="5"/>
  <c r="AK97" i="5"/>
  <c r="AJ97" i="5"/>
  <c r="AI97" i="5"/>
  <c r="AI96" i="5"/>
  <c r="AK98" i="5"/>
  <c r="AJ98" i="5"/>
  <c r="AK96" i="5"/>
  <c r="AJ96" i="5"/>
  <c r="AF31" i="5"/>
  <c r="AH30" i="5"/>
  <c r="AG29" i="5"/>
  <c r="AF29" i="5"/>
  <c r="AK30" i="5"/>
  <c r="AI45" i="5"/>
  <c r="AK44" i="5"/>
  <c r="AJ44" i="5"/>
  <c r="AI44" i="5"/>
  <c r="AJ87" i="5"/>
  <c r="AI85" i="5"/>
  <c r="AI87" i="5"/>
  <c r="AK86" i="5"/>
  <c r="AJ86" i="5"/>
  <c r="AJ85" i="5"/>
  <c r="AJ45" i="5"/>
  <c r="AK85" i="5"/>
  <c r="Y9" i="5"/>
  <c r="W8" i="5"/>
  <c r="U7" i="5"/>
  <c r="Y5" i="5"/>
  <c r="W4" i="5"/>
  <c r="W5" i="5"/>
  <c r="T7" i="5"/>
  <c r="X8" i="5"/>
  <c r="AO30" i="5"/>
  <c r="AZ30" i="5"/>
  <c r="AY31" i="5"/>
  <c r="AO33" i="5"/>
  <c r="AO34" i="5"/>
  <c r="AP35" i="5"/>
  <c r="AR36" i="5"/>
  <c r="AQ37" i="5"/>
  <c r="AS38" i="5"/>
  <c r="AV39" i="5"/>
  <c r="AK45" i="5"/>
  <c r="AI86" i="5"/>
  <c r="AU41" i="5"/>
  <c r="AY40" i="5"/>
  <c r="AQ40" i="5"/>
  <c r="AU39" i="5"/>
  <c r="AY38" i="5"/>
  <c r="AQ38" i="5"/>
  <c r="AU37" i="5"/>
  <c r="AY36" i="5"/>
  <c r="AQ36" i="5"/>
  <c r="AU35" i="5"/>
  <c r="AY34" i="5"/>
  <c r="AQ34" i="5"/>
  <c r="AU33" i="5"/>
  <c r="AY32" i="5"/>
  <c r="AQ32" i="5"/>
  <c r="AU31" i="5"/>
  <c r="AY30" i="5"/>
  <c r="AQ30" i="5"/>
  <c r="AT41" i="5"/>
  <c r="AX40" i="5"/>
  <c r="AP40" i="5"/>
  <c r="AT39" i="5"/>
  <c r="AX38" i="5"/>
  <c r="AP38" i="5"/>
  <c r="AT37" i="5"/>
  <c r="AX36" i="5"/>
  <c r="AP36" i="5"/>
  <c r="AT35" i="5"/>
  <c r="AX34" i="5"/>
  <c r="AP34" i="5"/>
  <c r="AT33" i="5"/>
  <c r="AX32" i="5"/>
  <c r="AP32" i="5"/>
  <c r="AT31" i="5"/>
  <c r="AX30" i="5"/>
  <c r="AP30" i="5"/>
  <c r="AS41" i="5"/>
  <c r="AW40" i="5"/>
  <c r="AO40" i="5"/>
  <c r="AS39" i="5"/>
  <c r="AZ41" i="5"/>
  <c r="AR41" i="5"/>
  <c r="AV40" i="5"/>
  <c r="AZ39" i="5"/>
  <c r="AR39" i="5"/>
  <c r="AV38" i="5"/>
  <c r="AZ37" i="5"/>
  <c r="AR37" i="5"/>
  <c r="AV36" i="5"/>
  <c r="AZ35" i="5"/>
  <c r="AR35" i="5"/>
  <c r="AV34" i="5"/>
  <c r="AZ33" i="5"/>
  <c r="AR33" i="5"/>
  <c r="AV32" i="5"/>
  <c r="AZ31" i="5"/>
  <c r="AR31" i="5"/>
  <c r="AO31" i="5"/>
  <c r="AO32" i="5"/>
  <c r="AP33" i="5"/>
  <c r="AR34" i="5"/>
  <c r="AQ35" i="5"/>
  <c r="AS36" i="5"/>
  <c r="AS37" i="5"/>
  <c r="AT38" i="5"/>
  <c r="AW39" i="5"/>
  <c r="AO41" i="5"/>
  <c r="AK55" i="5"/>
  <c r="AJ55" i="5"/>
  <c r="AI55" i="5"/>
  <c r="AK54" i="5"/>
  <c r="AK87" i="5"/>
  <c r="AG100" i="5"/>
  <c r="AF100" i="5"/>
  <c r="AH99" i="5"/>
  <c r="AG99" i="5"/>
  <c r="V4" i="5"/>
  <c r="T6" i="5"/>
  <c r="W7" i="5"/>
  <c r="T9" i="5"/>
  <c r="AR30" i="5"/>
  <c r="AP31" i="5"/>
  <c r="AR32" i="5"/>
  <c r="AQ33" i="5"/>
  <c r="AS34" i="5"/>
  <c r="AS35" i="5"/>
  <c r="AT36" i="5"/>
  <c r="AV37" i="5"/>
  <c r="AU38" i="5"/>
  <c r="AX39" i="5"/>
  <c r="AP41" i="5"/>
  <c r="AJ54" i="5"/>
  <c r="AH83" i="5"/>
  <c r="AG83" i="5"/>
  <c r="AF83" i="5"/>
  <c r="AH82" i="5"/>
  <c r="AH100" i="5"/>
  <c r="AI40" i="5"/>
  <c r="AJ42" i="5"/>
  <c r="AH59" i="5"/>
  <c r="AF68" i="5"/>
  <c r="AG70" i="5"/>
  <c r="AK84" i="5"/>
  <c r="AF87" i="5"/>
  <c r="AH97" i="5"/>
  <c r="AI99" i="5"/>
  <c r="AJ101" i="5"/>
  <c r="AK42" i="5"/>
  <c r="AF45" i="5"/>
  <c r="AG57" i="5"/>
  <c r="AH70" i="5"/>
  <c r="AI70" i="5"/>
  <c r="AJ82" i="5"/>
  <c r="AF98" i="5"/>
  <c r="AK101" i="5"/>
  <c r="AI26" i="5"/>
  <c r="AJ28" i="5"/>
  <c r="AJ40" i="5"/>
  <c r="AF43" i="5"/>
  <c r="AG45" i="5"/>
  <c r="AH57" i="5"/>
  <c r="AG68" i="5"/>
  <c r="AI68" i="5"/>
  <c r="AJ70" i="5"/>
  <c r="AK82" i="5"/>
  <c r="AF96" i="5"/>
  <c r="AG98" i="5"/>
  <c r="AJ99" i="5"/>
  <c r="U184" i="1" l="1" a="1"/>
  <c r="X10" i="3"/>
  <c r="AC7" i="3"/>
  <c r="Z6" i="3"/>
  <c r="AE3" i="3"/>
  <c r="AB2" i="3"/>
  <c r="X13" i="3"/>
  <c r="AC10" i="3"/>
  <c r="V8" i="3"/>
  <c r="AE6" i="3"/>
  <c r="AB5" i="3"/>
  <c r="U3" i="3"/>
  <c r="AC13" i="3"/>
  <c r="Z12" i="3"/>
  <c r="AE9" i="3"/>
  <c r="AB8" i="3"/>
  <c r="AC4" i="3"/>
  <c r="V2" i="3"/>
  <c r="AD12" i="3"/>
  <c r="V13" i="8"/>
  <c r="AC19" i="8"/>
  <c r="T21" i="8"/>
  <c r="W20" i="8"/>
  <c r="X21" i="8"/>
  <c r="Y13" i="8"/>
  <c r="V18" i="8"/>
  <c r="U13" i="8"/>
  <c r="T13" i="8"/>
  <c r="U12" i="8"/>
  <c r="X17" i="8"/>
  <c r="Z15" i="8"/>
  <c r="W15" i="8"/>
  <c r="Z12" i="8"/>
  <c r="AC13" i="8"/>
  <c r="AA23" i="8"/>
  <c r="Y19" i="8"/>
  <c r="X19" i="8"/>
  <c r="V23" i="8"/>
  <c r="T15" i="8"/>
  <c r="Z13" i="8"/>
  <c r="T12" i="8"/>
  <c r="W13" i="8"/>
  <c r="AD15" i="8"/>
  <c r="Y14" i="8"/>
  <c r="S23" i="8"/>
  <c r="S21" i="8"/>
  <c r="W18" i="8"/>
  <c r="S22" i="8"/>
  <c r="AD17" i="8"/>
  <c r="Y16" i="8"/>
  <c r="AB14" i="8"/>
  <c r="U18" i="8"/>
  <c r="AB16" i="8"/>
  <c r="AB21" i="8"/>
  <c r="S19" i="8"/>
  <c r="T20" i="8"/>
  <c r="S16" i="8"/>
  <c r="V17" i="8"/>
  <c r="AB23" i="8"/>
  <c r="AA17" i="8"/>
  <c r="AA15" i="8"/>
  <c r="S17" i="8"/>
  <c r="W19" i="8"/>
  <c r="Z16" i="8"/>
  <c r="U15" i="8"/>
  <c r="W14" i="8"/>
  <c r="AC16" i="8"/>
  <c r="X15" i="8"/>
  <c r="X20" i="8"/>
  <c r="W12" i="8"/>
  <c r="AB18" i="8"/>
  <c r="AA14" i="8"/>
  <c r="Z14" i="8"/>
  <c r="AC23" i="8"/>
  <c r="X22" i="8"/>
  <c r="AA13" i="8"/>
  <c r="AD20" i="8"/>
  <c r="S13" i="8"/>
  <c r="S18" i="8"/>
  <c r="V15" i="8"/>
  <c r="Y12" i="8"/>
  <c r="Z23" i="8"/>
  <c r="Y15" i="8"/>
  <c r="AB12" i="8"/>
  <c r="T19" i="8"/>
  <c r="V20" i="8"/>
  <c r="T16" i="8"/>
  <c r="S12" i="8"/>
  <c r="AC15" i="8"/>
  <c r="X14" i="8"/>
  <c r="X13" i="8"/>
  <c r="AA19" i="8"/>
  <c r="T14" i="8"/>
  <c r="V19" i="8"/>
  <c r="AC17" i="8"/>
  <c r="U16" i="8"/>
  <c r="AC20" i="8"/>
  <c r="T18" i="8"/>
  <c r="T23" i="8"/>
  <c r="AA21" i="8"/>
  <c r="AB22" i="8"/>
  <c r="W17" i="8"/>
  <c r="Z18" i="8"/>
  <c r="U17" i="8"/>
  <c r="Y17" i="8"/>
  <c r="U14" i="8"/>
  <c r="U19" i="8"/>
  <c r="U22" i="8"/>
  <c r="AD13" i="8"/>
  <c r="AC14" i="8"/>
  <c r="AD19" i="8"/>
  <c r="AB19" i="8"/>
  <c r="W16" i="8"/>
  <c r="AA16" i="8"/>
  <c r="S15" i="8"/>
  <c r="AC12" i="8"/>
  <c r="AB17" i="8"/>
  <c r="AA22" i="8"/>
  <c r="X18" i="8"/>
  <c r="V16" i="8"/>
  <c r="AA12" i="8"/>
  <c r="AD22" i="8"/>
  <c r="X23" i="8"/>
  <c r="X16" i="8"/>
  <c r="W21" i="8"/>
  <c r="Y18" i="8"/>
  <c r="V12" i="8"/>
  <c r="AD12" i="8"/>
  <c r="Y20" i="8"/>
  <c r="Y23" i="8"/>
  <c r="S14" i="8"/>
  <c r="AC18" i="8"/>
  <c r="V21" i="8"/>
  <c r="AB15" i="8"/>
  <c r="Z20" i="8"/>
  <c r="AB20" i="8"/>
  <c r="AA18" i="8"/>
  <c r="AD14" i="8"/>
  <c r="W22" i="8"/>
  <c r="Z21" i="8"/>
  <c r="U23" i="8"/>
  <c r="W23" i="8"/>
  <c r="AD23" i="8"/>
  <c r="AB13" i="8"/>
  <c r="AD18" i="8"/>
  <c r="AC21" i="8"/>
  <c r="AA20" i="8"/>
  <c r="Z22" i="8"/>
  <c r="U20" i="8"/>
  <c r="Y21" i="8"/>
  <c r="X12" i="8"/>
  <c r="Y22" i="8"/>
  <c r="V22" i="8"/>
  <c r="Z19" i="8"/>
  <c r="Z17" i="8"/>
  <c r="U21" i="8"/>
  <c r="AD16" i="8"/>
  <c r="V14" i="8"/>
  <c r="AC22" i="8"/>
  <c r="T17" i="8"/>
  <c r="AD21" i="8"/>
  <c r="T22" i="8"/>
  <c r="S20" i="8"/>
  <c r="AB51" i="8"/>
  <c r="AD47" i="8"/>
  <c r="AB42" i="8"/>
  <c r="AB48" i="8"/>
  <c r="AA43" i="8"/>
  <c r="T45" i="8"/>
  <c r="Y46" i="8"/>
  <c r="V49" i="8"/>
  <c r="Y41" i="8"/>
  <c r="X43" i="8"/>
  <c r="Z45" i="8"/>
  <c r="AB49" i="8"/>
  <c r="AA45" i="8"/>
  <c r="X48" i="8"/>
  <c r="Y48" i="8"/>
  <c r="V47" i="8"/>
  <c r="S46" i="8"/>
  <c r="U42" i="8"/>
  <c r="V50" i="8"/>
  <c r="S44" i="8"/>
  <c r="T48" i="8"/>
  <c r="V46" i="8"/>
  <c r="T41" i="8"/>
  <c r="U45" i="8"/>
  <c r="Z50" i="8"/>
  <c r="U44" i="8"/>
  <c r="Y43" i="8"/>
  <c r="AA41" i="8"/>
  <c r="W40" i="8"/>
  <c r="X44" i="8"/>
  <c r="U47" i="8"/>
  <c r="Z48" i="8"/>
  <c r="AA48" i="8"/>
  <c r="Y51" i="8"/>
  <c r="X46" i="8"/>
  <c r="AA46" i="8"/>
  <c r="X49" i="8"/>
  <c r="V45" i="8"/>
  <c r="AB46" i="8"/>
  <c r="S41" i="8"/>
  <c r="T49" i="8"/>
  <c r="AC51" i="8"/>
  <c r="W49" i="8"/>
  <c r="AB44" i="8"/>
  <c r="AD50" i="8"/>
  <c r="S43" i="8"/>
  <c r="T51" i="8"/>
  <c r="Z40" i="8"/>
  <c r="S42" i="8"/>
  <c r="X51" i="8"/>
  <c r="W50" i="8"/>
  <c r="AD51" i="8"/>
  <c r="AB50" i="8"/>
  <c r="S45" i="8"/>
  <c r="X50" i="8"/>
  <c r="V41" i="8"/>
  <c r="U40" i="8"/>
  <c r="T50" i="8"/>
  <c r="AA49" i="8"/>
  <c r="W44" i="8"/>
  <c r="Y40" i="8"/>
  <c r="AD41" i="8"/>
  <c r="W43" i="8"/>
  <c r="AC44" i="8"/>
  <c r="X42" i="8"/>
  <c r="W41" i="8"/>
  <c r="AB40" i="8"/>
  <c r="W46" i="8"/>
  <c r="U41" i="8"/>
  <c r="AD43" i="8"/>
  <c r="AC42" i="8"/>
  <c r="U50" i="8"/>
  <c r="AB41" i="8"/>
  <c r="S47" i="8"/>
  <c r="AC41" i="8"/>
  <c r="V43" i="8"/>
  <c r="AA44" i="8"/>
  <c r="U46" i="8"/>
  <c r="Z42" i="8"/>
  <c r="X45" i="8"/>
  <c r="Z51" i="8"/>
  <c r="AB47" i="8"/>
  <c r="Y50" i="8"/>
  <c r="S48" i="8"/>
  <c r="AC50" i="8"/>
  <c r="V48" i="8"/>
  <c r="Z49" i="8"/>
  <c r="T47" i="8"/>
  <c r="U51" i="8"/>
  <c r="AA40" i="8"/>
  <c r="T46" i="8"/>
  <c r="W42" i="8"/>
  <c r="Z43" i="8"/>
  <c r="U49" i="8"/>
  <c r="Y49" i="8"/>
  <c r="AD42" i="8"/>
  <c r="AC49" i="8"/>
  <c r="T42" i="8"/>
  <c r="AA50" i="8"/>
  <c r="AA47" i="8"/>
  <c r="Z46" i="8"/>
  <c r="V40" i="8"/>
  <c r="W48" i="8"/>
  <c r="Z44" i="8"/>
  <c r="V42" i="8"/>
  <c r="T40" i="8"/>
  <c r="S49" i="8"/>
  <c r="S40" i="8"/>
  <c r="Z41" i="8"/>
  <c r="S51" i="8"/>
  <c r="AD45" i="8"/>
  <c r="AD44" i="8"/>
  <c r="AD40" i="8"/>
  <c r="AC47" i="8"/>
  <c r="U48" i="8"/>
  <c r="Y47" i="8"/>
  <c r="AC45" i="8"/>
  <c r="W51" i="8"/>
  <c r="AB43" i="8"/>
  <c r="AD46" i="8"/>
  <c r="V51" i="8"/>
  <c r="X40" i="8"/>
  <c r="Y42" i="8"/>
  <c r="AB45" i="8"/>
  <c r="W47" i="8"/>
  <c r="X41" i="8"/>
  <c r="Z47" i="8"/>
  <c r="T43" i="8"/>
  <c r="AC43" i="8"/>
  <c r="X47" i="8"/>
  <c r="S50" i="8"/>
  <c r="AA42" i="8"/>
  <c r="T44" i="8"/>
  <c r="W45" i="8"/>
  <c r="AD48" i="8"/>
  <c r="AC40" i="8"/>
  <c r="Y45" i="8"/>
  <c r="U43" i="8"/>
  <c r="AC48" i="8"/>
  <c r="AC46" i="8"/>
  <c r="Y44" i="8"/>
  <c r="AA51" i="8"/>
  <c r="V44" i="8"/>
  <c r="AD49" i="8"/>
  <c r="AE8" i="3"/>
  <c r="AB11" i="3"/>
  <c r="U9" i="3"/>
  <c r="AD7" i="3"/>
  <c r="W5" i="3"/>
  <c r="AF3" i="3"/>
  <c r="W2" i="3"/>
  <c r="U12" i="3"/>
  <c r="Z9" i="3"/>
  <c r="W8" i="3"/>
  <c r="AF6" i="3"/>
  <c r="Y4" i="3"/>
  <c r="V3" i="3"/>
  <c r="AD13" i="3"/>
  <c r="W11" i="3"/>
  <c r="AF9" i="3"/>
  <c r="U6" i="3"/>
  <c r="Z3" i="3"/>
  <c r="AA4" i="9" a="1"/>
  <c r="AA6" i="9" s="1"/>
  <c r="Z177" i="8"/>
  <c r="AD173" i="8"/>
  <c r="W171" i="8"/>
  <c r="T170" i="8"/>
  <c r="Y172" i="8"/>
  <c r="T169" i="8"/>
  <c r="AA173" i="8"/>
  <c r="Z175" i="8"/>
  <c r="U173" i="8"/>
  <c r="Y171" i="8"/>
  <c r="V169" i="8"/>
  <c r="S175" i="8"/>
  <c r="AD176" i="8"/>
  <c r="W173" i="8"/>
  <c r="U174" i="8"/>
  <c r="Z172" i="8"/>
  <c r="AA172" i="8"/>
  <c r="AB172" i="8"/>
  <c r="V166" i="8"/>
  <c r="X174" i="8"/>
  <c r="AC168" i="8"/>
  <c r="Y170" i="8"/>
  <c r="U171" i="8"/>
  <c r="Z170" i="8"/>
  <c r="X176" i="8"/>
  <c r="AA166" i="8"/>
  <c r="S167" i="8"/>
  <c r="X177" i="8"/>
  <c r="U176" i="8"/>
  <c r="T168" i="8"/>
  <c r="AD170" i="8"/>
  <c r="AD177" i="8"/>
  <c r="T166" i="8"/>
  <c r="AB177" i="8"/>
  <c r="AB171" i="8"/>
  <c r="U175" i="8"/>
  <c r="AC171" i="8"/>
  <c r="W166" i="8"/>
  <c r="Z174" i="8"/>
  <c r="Y175" i="8"/>
  <c r="AA174" i="8"/>
  <c r="X169" i="8"/>
  <c r="AC174" i="8"/>
  <c r="AB170" i="8"/>
  <c r="Z173" i="8"/>
  <c r="S166" i="8"/>
  <c r="X167" i="8"/>
  <c r="U166" i="8"/>
  <c r="T173" i="8"/>
  <c r="AC176" i="8"/>
  <c r="Y174" i="8"/>
  <c r="W170" i="8"/>
  <c r="AD175" i="8"/>
  <c r="Z167" i="8"/>
  <c r="S176" i="8"/>
  <c r="T172" i="8"/>
  <c r="Y177" i="8"/>
  <c r="X173" i="8"/>
  <c r="AD174" i="8"/>
  <c r="V167" i="8"/>
  <c r="W167" i="8"/>
  <c r="AB168" i="8"/>
  <c r="AC172" i="8"/>
  <c r="AB175" i="8"/>
  <c r="V170" i="8"/>
  <c r="AC175" i="8"/>
  <c r="AA171" i="8"/>
  <c r="V177" i="8"/>
  <c r="S169" i="8"/>
  <c r="W177" i="8"/>
  <c r="AC166" i="8"/>
  <c r="W172" i="8"/>
  <c r="AB174" i="8"/>
  <c r="V176" i="8"/>
  <c r="V175" i="8"/>
  <c r="W175" i="8"/>
  <c r="AB176" i="8"/>
  <c r="AB167" i="8"/>
  <c r="T175" i="8"/>
  <c r="AC167" i="8"/>
  <c r="T171" i="8"/>
  <c r="AD171" i="8"/>
  <c r="AC173" i="8"/>
  <c r="AA170" i="8"/>
  <c r="Z171" i="8"/>
  <c r="U172" i="8"/>
  <c r="U170" i="8"/>
  <c r="Z169" i="8"/>
  <c r="AA168" i="8"/>
  <c r="AD172" i="8"/>
  <c r="AA167" i="8"/>
  <c r="S173" i="8"/>
  <c r="W174" i="8"/>
  <c r="U168" i="8"/>
  <c r="T176" i="8"/>
  <c r="S170" i="8"/>
  <c r="S177" i="8"/>
  <c r="AA175" i="8"/>
  <c r="Z166" i="8"/>
  <c r="S168" i="8"/>
  <c r="Y169" i="8"/>
  <c r="AD166" i="8"/>
  <c r="S174" i="8"/>
  <c r="X166" i="8"/>
  <c r="Y166" i="8"/>
  <c r="AD167" i="8"/>
  <c r="W169" i="8"/>
  <c r="AC170" i="8"/>
  <c r="V168" i="8"/>
  <c r="Z176" i="8"/>
  <c r="S171" i="8"/>
  <c r="U167" i="8"/>
  <c r="V174" i="8"/>
  <c r="Y167" i="8"/>
  <c r="AB166" i="8"/>
  <c r="AD168" i="8"/>
  <c r="AA176" i="8"/>
  <c r="U169" i="8"/>
  <c r="S172" i="8"/>
  <c r="V172" i="8"/>
  <c r="X171" i="8"/>
  <c r="U177" i="8"/>
  <c r="AA177" i="8"/>
  <c r="T174" i="8"/>
  <c r="W176" i="8"/>
  <c r="X172" i="8"/>
  <c r="V171" i="8"/>
  <c r="AB169" i="8"/>
  <c r="AI169" i="8" s="1" a="1"/>
  <c r="AC169" i="8"/>
  <c r="AC177" i="8"/>
  <c r="W168" i="8"/>
  <c r="Y168" i="8"/>
  <c r="AA169" i="8"/>
  <c r="X168" i="8"/>
  <c r="Z168" i="8"/>
  <c r="V173" i="8"/>
  <c r="AD169" i="8"/>
  <c r="T167" i="8"/>
  <c r="X175" i="8"/>
  <c r="Y176" i="8"/>
  <c r="X170" i="8"/>
  <c r="Y173" i="8"/>
  <c r="T177" i="8"/>
  <c r="AB173" i="8"/>
  <c r="AB3" i="3"/>
  <c r="AE12" i="3"/>
  <c r="AC11" i="3"/>
  <c r="Z10" i="3"/>
  <c r="AE7" i="3"/>
  <c r="AB6" i="3"/>
  <c r="U4" i="3"/>
  <c r="AA11" i="3"/>
  <c r="V12" i="3"/>
  <c r="AE10" i="3"/>
  <c r="AB9" i="3"/>
  <c r="U7" i="3"/>
  <c r="AD5" i="3"/>
  <c r="W3" i="3"/>
  <c r="AE13" i="3"/>
  <c r="AB12" i="3"/>
  <c r="AC8" i="3"/>
  <c r="V6" i="3"/>
  <c r="AF4" i="3"/>
  <c r="Y2" i="3"/>
  <c r="U13" i="3"/>
  <c r="AD11" i="3"/>
  <c r="W9" i="3"/>
  <c r="AF7" i="3"/>
  <c r="Y5" i="3"/>
  <c r="AD2" i="3"/>
  <c r="Z13" i="3"/>
  <c r="W12" i="3"/>
  <c r="AF10" i="3"/>
  <c r="Y8" i="3"/>
  <c r="V7" i="3"/>
  <c r="AA4" i="3"/>
  <c r="X3" i="3"/>
  <c r="AF13" i="3"/>
  <c r="U10" i="3"/>
  <c r="Z7" i="3"/>
  <c r="X89" i="3"/>
  <c r="AF93" i="3"/>
  <c r="V88" i="3"/>
  <c r="U92" i="3"/>
  <c r="AA96" i="3"/>
  <c r="AE88" i="3"/>
  <c r="AB92" i="3"/>
  <c r="W97" i="3"/>
  <c r="W89" i="3"/>
  <c r="X93" i="3"/>
  <c r="AE97" i="3"/>
  <c r="AE89" i="3"/>
  <c r="AE87" i="3"/>
  <c r="AB94" i="3"/>
  <c r="X95" i="3"/>
  <c r="AE94" i="3"/>
  <c r="AD93" i="3"/>
  <c r="Z91" i="3"/>
  <c r="U30" i="1" a="1"/>
  <c r="AE39" i="1" s="1"/>
  <c r="U128" i="1" a="1"/>
  <c r="AF137" i="1" s="1"/>
  <c r="U156" i="1" a="1"/>
  <c r="Z165" i="1" s="1"/>
  <c r="AY7" i="8" a="1"/>
  <c r="AR7" i="8" a="1"/>
  <c r="U58" i="1" a="1"/>
  <c r="U2" i="1" a="1"/>
  <c r="U12" i="1" s="1"/>
  <c r="AF161" i="3"/>
  <c r="AD157" i="3"/>
  <c r="Y159" i="3"/>
  <c r="AD160" i="3"/>
  <c r="W161" i="3"/>
  <c r="AB165" i="3"/>
  <c r="V160" i="3"/>
  <c r="Y166" i="3"/>
  <c r="Y158" i="3"/>
  <c r="Y162" i="3"/>
  <c r="V167" i="3"/>
  <c r="U212" i="3" s="1" a="1"/>
  <c r="W156" i="3"/>
  <c r="Z156" i="3"/>
  <c r="V158" i="3"/>
  <c r="AD159" i="3"/>
  <c r="AC158" i="3"/>
  <c r="AC157" i="3"/>
  <c r="Z37" i="3"/>
  <c r="AE39" i="3"/>
  <c r="AB33" i="3"/>
  <c r="X40" i="3"/>
  <c r="AF33" i="3"/>
  <c r="AB40" i="3"/>
  <c r="Y34" i="3"/>
  <c r="AD38" i="3"/>
  <c r="Y41" i="3"/>
  <c r="AC30" i="3"/>
  <c r="V35" i="3"/>
  <c r="Y36" i="3"/>
  <c r="V34" i="3"/>
  <c r="AE32" i="3"/>
  <c r="U41" i="3"/>
  <c r="AD39" i="3"/>
  <c r="AB38" i="3"/>
  <c r="AA37" i="3"/>
  <c r="X6" i="3"/>
  <c r="AC3" i="3"/>
  <c r="Z2" i="3"/>
  <c r="V13" i="3"/>
  <c r="AA10" i="3"/>
  <c r="X9" i="3"/>
  <c r="AC6" i="3"/>
  <c r="V4" i="3"/>
  <c r="AE2" i="3"/>
  <c r="AA13" i="3"/>
  <c r="X12" i="3"/>
  <c r="AC9" i="3"/>
  <c r="Z8" i="3"/>
  <c r="AE5" i="3"/>
  <c r="AB4" i="3"/>
  <c r="W6" i="3"/>
  <c r="Y11" i="3"/>
  <c r="AD8" i="3"/>
  <c r="AF89" i="3"/>
  <c r="Z97" i="3"/>
  <c r="U90" i="3"/>
  <c r="W94" i="3"/>
  <c r="AC86" i="3"/>
  <c r="AB90" i="3"/>
  <c r="AD94" i="3"/>
  <c r="X87" i="3"/>
  <c r="U91" i="3"/>
  <c r="AB95" i="3"/>
  <c r="AD87" i="3"/>
  <c r="AC91" i="3"/>
  <c r="Z89" i="3"/>
  <c r="X96" i="3"/>
  <c r="AF96" i="3"/>
  <c r="W96" i="3"/>
  <c r="V95" i="3"/>
  <c r="AD92" i="3"/>
  <c r="X135" i="8"/>
  <c r="AD127" i="8"/>
  <c r="W125" i="8"/>
  <c r="T124" i="8"/>
  <c r="AB134" i="8"/>
  <c r="Z131" i="8"/>
  <c r="X130" i="8"/>
  <c r="U128" i="8"/>
  <c r="S127" i="8"/>
  <c r="AC133" i="8"/>
  <c r="W131" i="8"/>
  <c r="AD124" i="8"/>
  <c r="S133" i="8"/>
  <c r="Y130" i="8"/>
  <c r="Z125" i="8"/>
  <c r="AA133" i="8"/>
  <c r="AC125" i="8"/>
  <c r="Z128" i="8"/>
  <c r="AB128" i="8"/>
  <c r="V125" i="8"/>
  <c r="S124" i="8"/>
  <c r="X125" i="8"/>
  <c r="AC128" i="8"/>
  <c r="AA127" i="8"/>
  <c r="U129" i="8"/>
  <c r="Z129" i="8"/>
  <c r="AB133" i="8"/>
  <c r="S130" i="8"/>
  <c r="Z127" i="8"/>
  <c r="X126" i="8"/>
  <c r="U124" i="8"/>
  <c r="Z133" i="8"/>
  <c r="X132" i="8"/>
  <c r="Z124" i="8"/>
  <c r="X127" i="8"/>
  <c r="Z126" i="8"/>
  <c r="AA126" i="8"/>
  <c r="AB126" i="8"/>
  <c r="Y131" i="8"/>
  <c r="W130" i="8"/>
  <c r="AC131" i="8"/>
  <c r="AD134" i="8"/>
  <c r="U127" i="8"/>
  <c r="AA132" i="8"/>
  <c r="V130" i="8"/>
  <c r="T129" i="8"/>
  <c r="AC126" i="8"/>
  <c r="AA125" i="8"/>
  <c r="T135" i="8"/>
  <c r="V127" i="8"/>
  <c r="T130" i="8"/>
  <c r="AD135" i="8"/>
  <c r="X129" i="8"/>
  <c r="AD128" i="8"/>
  <c r="Y126" i="8"/>
  <c r="AA129" i="8"/>
  <c r="S126" i="8"/>
  <c r="U134" i="8"/>
  <c r="AB135" i="8"/>
  <c r="V128" i="8"/>
  <c r="T131" i="8"/>
  <c r="V131" i="8"/>
  <c r="S128" i="8"/>
  <c r="AB130" i="8"/>
  <c r="Z135" i="8"/>
  <c r="AC135" i="8"/>
  <c r="W132" i="8"/>
  <c r="W127" i="8"/>
  <c r="AD132" i="8"/>
  <c r="U125" i="8"/>
  <c r="AD130" i="8"/>
  <c r="Y124" i="8"/>
  <c r="Z132" i="8"/>
  <c r="W129" i="8"/>
  <c r="T132" i="8"/>
  <c r="S125" i="8"/>
  <c r="Y125" i="8"/>
  <c r="S135" i="8"/>
  <c r="AA128" i="8"/>
  <c r="V134" i="8"/>
  <c r="AC127" i="8"/>
  <c r="V132" i="8"/>
  <c r="Y128" i="8"/>
  <c r="V135" i="8"/>
  <c r="Z134" i="8"/>
  <c r="T128" i="8"/>
  <c r="V126" i="8"/>
  <c r="X134" i="8"/>
  <c r="W124" i="8"/>
  <c r="AA124" i="8"/>
  <c r="U130" i="8"/>
  <c r="T133" i="8"/>
  <c r="AC134" i="8"/>
  <c r="AB129" i="8"/>
  <c r="AD129" i="8"/>
  <c r="T134" i="8"/>
  <c r="Z130" i="8"/>
  <c r="U126" i="8"/>
  <c r="Y133" i="8"/>
  <c r="W135" i="8"/>
  <c r="Y134" i="8"/>
  <c r="U131" i="8"/>
  <c r="AD131" i="8"/>
  <c r="AC132" i="8"/>
  <c r="V124" i="8"/>
  <c r="AC124" i="8"/>
  <c r="Y129" i="8"/>
  <c r="Y132" i="8"/>
  <c r="V133" i="8"/>
  <c r="Y135" i="8"/>
  <c r="AD126" i="8"/>
  <c r="Y127" i="8"/>
  <c r="U132" i="8"/>
  <c r="U135" i="8"/>
  <c r="V129" i="8"/>
  <c r="X133" i="8"/>
  <c r="AC130" i="8"/>
  <c r="S134" i="8"/>
  <c r="U133" i="8"/>
  <c r="AC129" i="8"/>
  <c r="AB131" i="8"/>
  <c r="W134" i="8"/>
  <c r="AB132" i="8"/>
  <c r="AD125" i="8"/>
  <c r="AA130" i="8"/>
  <c r="X124" i="8"/>
  <c r="W128" i="8"/>
  <c r="W133" i="8"/>
  <c r="S132" i="8"/>
  <c r="X128" i="8"/>
  <c r="S131" i="8"/>
  <c r="AB125" i="8"/>
  <c r="AA134" i="8"/>
  <c r="AD133" i="8"/>
  <c r="T127" i="8"/>
  <c r="AA135" i="8"/>
  <c r="W126" i="8"/>
  <c r="AB124" i="8"/>
  <c r="T125" i="8"/>
  <c r="S129" i="8"/>
  <c r="T126" i="8"/>
  <c r="AB127" i="8"/>
  <c r="AA131" i="8"/>
  <c r="X131" i="8"/>
  <c r="U170" i="1" a="1"/>
  <c r="Y181" i="1" s="1"/>
  <c r="U100" i="1" a="1"/>
  <c r="AB7" i="3"/>
  <c r="U5" i="3"/>
  <c r="AD3" i="3"/>
  <c r="W10" i="3"/>
  <c r="AE11" i="3"/>
  <c r="AB10" i="3"/>
  <c r="U8" i="3"/>
  <c r="Z5" i="3"/>
  <c r="W4" i="3"/>
  <c r="AF2" i="3"/>
  <c r="AB13" i="3"/>
  <c r="U11" i="3"/>
  <c r="AD9" i="3"/>
  <c r="W7" i="3"/>
  <c r="AF5" i="3"/>
  <c r="U2" i="3"/>
  <c r="AC12" i="3"/>
  <c r="V10" i="3"/>
  <c r="AE86" i="3"/>
  <c r="AA97" i="3"/>
  <c r="Z96" i="3"/>
  <c r="V94" i="3"/>
  <c r="AC191" i="8"/>
  <c r="Z182" i="8"/>
  <c r="S180" i="8"/>
  <c r="AA190" i="8"/>
  <c r="X189" i="8"/>
  <c r="W182" i="8"/>
  <c r="Z183" i="8"/>
  <c r="U184" i="8"/>
  <c r="AA181" i="8"/>
  <c r="AA180" i="8"/>
  <c r="W191" i="8"/>
  <c r="Y185" i="8"/>
  <c r="AA185" i="8"/>
  <c r="X188" i="8"/>
  <c r="Y188" i="8"/>
  <c r="Z188" i="8"/>
  <c r="AB188" i="8"/>
  <c r="S181" i="8"/>
  <c r="AC183" i="8"/>
  <c r="Z190" i="8"/>
  <c r="W189" i="8"/>
  <c r="AB190" i="8"/>
  <c r="W190" i="8"/>
  <c r="S189" i="8"/>
  <c r="AD182" i="8"/>
  <c r="AB189" i="8"/>
  <c r="AA188" i="8"/>
  <c r="Y181" i="8"/>
  <c r="W188" i="8"/>
  <c r="Y180" i="8"/>
  <c r="AD181" i="8"/>
  <c r="X183" i="8"/>
  <c r="Y191" i="8"/>
  <c r="U181" i="8"/>
  <c r="AD183" i="8"/>
  <c r="S184" i="8"/>
  <c r="X185" i="8"/>
  <c r="V190" i="8"/>
  <c r="AA183" i="8"/>
  <c r="Z185" i="8"/>
  <c r="V191" i="8"/>
  <c r="Y187" i="8"/>
  <c r="AD186" i="8"/>
  <c r="AB185" i="8"/>
  <c r="U191" i="8"/>
  <c r="T182" i="8"/>
  <c r="AD184" i="8"/>
  <c r="U185" i="8"/>
  <c r="V185" i="8"/>
  <c r="W185" i="8"/>
  <c r="AB186" i="8"/>
  <c r="W186" i="8"/>
  <c r="AB183" i="8"/>
  <c r="V188" i="8"/>
  <c r="S182" i="8"/>
  <c r="AD180" i="8"/>
  <c r="AD190" i="8"/>
  <c r="T187" i="8"/>
  <c r="Z180" i="8"/>
  <c r="AB184" i="8"/>
  <c r="Z191" i="8"/>
  <c r="Y186" i="8"/>
  <c r="Z186" i="8"/>
  <c r="AA186" i="8"/>
  <c r="T188" i="8"/>
  <c r="T181" i="8"/>
  <c r="AB191" i="8"/>
  <c r="Z189" i="8"/>
  <c r="W183" i="8"/>
  <c r="Z187" i="8"/>
  <c r="W180" i="8"/>
  <c r="T191" i="8"/>
  <c r="V183" i="8"/>
  <c r="T186" i="8"/>
  <c r="S185" i="8"/>
  <c r="AC187" i="8"/>
  <c r="W181" i="8"/>
  <c r="AB182" i="8"/>
  <c r="V182" i="8"/>
  <c r="AC188" i="8"/>
  <c r="Y189" i="8"/>
  <c r="AB181" i="8"/>
  <c r="S190" i="8"/>
  <c r="Z181" i="8"/>
  <c r="T183" i="8"/>
  <c r="AC185" i="8"/>
  <c r="AD189" i="8"/>
  <c r="AC180" i="8"/>
  <c r="T189" i="8"/>
  <c r="V181" i="8"/>
  <c r="T184" i="8"/>
  <c r="AD188" i="8"/>
  <c r="AC189" i="8"/>
  <c r="V184" i="8"/>
  <c r="U187" i="8"/>
  <c r="AC184" i="8"/>
  <c r="AD187" i="8"/>
  <c r="U182" i="8"/>
  <c r="U180" i="8"/>
  <c r="AA184" i="8"/>
  <c r="S183" i="8"/>
  <c r="Z184" i="8"/>
  <c r="AA191" i="8"/>
  <c r="V189" i="8"/>
  <c r="U186" i="8"/>
  <c r="AC182" i="8"/>
  <c r="S186" i="8"/>
  <c r="AA189" i="8"/>
  <c r="AD185" i="8"/>
  <c r="X182" i="8"/>
  <c r="X181" i="8"/>
  <c r="U188" i="8"/>
  <c r="S191" i="8"/>
  <c r="AC190" i="8"/>
  <c r="Y184" i="8"/>
  <c r="X191" i="8"/>
  <c r="U190" i="8"/>
  <c r="W187" i="8"/>
  <c r="V187" i="8"/>
  <c r="V186" i="8"/>
  <c r="Y183" i="8"/>
  <c r="AB180" i="8"/>
  <c r="T185" i="8"/>
  <c r="AA187" i="8"/>
  <c r="X187" i="8"/>
  <c r="T180" i="8"/>
  <c r="S187" i="8"/>
  <c r="U183" i="8"/>
  <c r="Y190" i="8"/>
  <c r="AA182" i="8"/>
  <c r="X184" i="8"/>
  <c r="AC186" i="8"/>
  <c r="S188" i="8"/>
  <c r="AC181" i="8"/>
  <c r="AB187" i="8"/>
  <c r="T190" i="8"/>
  <c r="X186" i="8"/>
  <c r="V180" i="8"/>
  <c r="Y182" i="8"/>
  <c r="W184" i="8"/>
  <c r="U189" i="8"/>
  <c r="X190" i="8"/>
  <c r="AD191" i="8"/>
  <c r="X180" i="8"/>
  <c r="AA163" i="8"/>
  <c r="V157" i="8"/>
  <c r="AA154" i="8"/>
  <c r="X153" i="8"/>
  <c r="T153" i="8"/>
  <c r="Y153" i="8"/>
  <c r="V152" i="8"/>
  <c r="AD162" i="8"/>
  <c r="AA161" i="8"/>
  <c r="T159" i="8"/>
  <c r="V155" i="8"/>
  <c r="AA160" i="8"/>
  <c r="T163" i="8"/>
  <c r="V159" i="8"/>
  <c r="X159" i="8"/>
  <c r="T155" i="8"/>
  <c r="AC160" i="8"/>
  <c r="Z159" i="8"/>
  <c r="W158" i="8"/>
  <c r="V161" i="8"/>
  <c r="S160" i="8"/>
  <c r="T160" i="8"/>
  <c r="AC163" i="8"/>
  <c r="AC162" i="8"/>
  <c r="W152" i="8"/>
  <c r="T157" i="8"/>
  <c r="U155" i="8"/>
  <c r="W155" i="8"/>
  <c r="AC159" i="8"/>
  <c r="Z156" i="8"/>
  <c r="T158" i="8"/>
  <c r="X160" i="8"/>
  <c r="Y163" i="8"/>
  <c r="Z163" i="8"/>
  <c r="Z162" i="8"/>
  <c r="W161" i="8"/>
  <c r="X161" i="8"/>
  <c r="U152" i="8"/>
  <c r="Z153" i="8"/>
  <c r="AA153" i="8"/>
  <c r="AB163" i="8"/>
  <c r="Y156" i="8"/>
  <c r="AA156" i="8"/>
  <c r="AB153" i="8"/>
  <c r="AD157" i="8"/>
  <c r="AB160" i="8"/>
  <c r="AC152" i="8"/>
  <c r="AD152" i="8"/>
  <c r="S153" i="8"/>
  <c r="AD163" i="8"/>
  <c r="AA162" i="8"/>
  <c r="AB162" i="8"/>
  <c r="AC154" i="8"/>
  <c r="AD154" i="8"/>
  <c r="S155" i="8"/>
  <c r="U153" i="8"/>
  <c r="U159" i="8"/>
  <c r="S158" i="8"/>
  <c r="AB157" i="8"/>
  <c r="Z160" i="8"/>
  <c r="T162" i="8"/>
  <c r="U154" i="8"/>
  <c r="V154" i="8"/>
  <c r="W154" i="8"/>
  <c r="Z158" i="8"/>
  <c r="W157" i="8"/>
  <c r="X157" i="8"/>
  <c r="U157" i="8"/>
  <c r="U160" i="8"/>
  <c r="V160" i="8"/>
  <c r="W160" i="8"/>
  <c r="AB161" i="8"/>
  <c r="AA152" i="8"/>
  <c r="X154" i="8"/>
  <c r="U163" i="8"/>
  <c r="X155" i="8"/>
  <c r="AC155" i="8"/>
  <c r="Y159" i="8"/>
  <c r="AD160" i="8"/>
  <c r="S161" i="8"/>
  <c r="S152" i="8"/>
  <c r="X158" i="8"/>
  <c r="V156" i="8"/>
  <c r="U161" i="8"/>
  <c r="W159" i="8"/>
  <c r="AD161" i="8"/>
  <c r="Y155" i="8"/>
  <c r="AA155" i="8"/>
  <c r="W153" i="8"/>
  <c r="T161" i="8"/>
  <c r="Z157" i="8"/>
  <c r="X152" i="8"/>
  <c r="S162" i="8"/>
  <c r="AB152" i="8"/>
  <c r="AC156" i="8"/>
  <c r="S157" i="8"/>
  <c r="S156" i="8"/>
  <c r="Y154" i="8"/>
  <c r="AD158" i="8"/>
  <c r="X156" i="8"/>
  <c r="W163" i="8"/>
  <c r="T154" i="8"/>
  <c r="U158" i="8"/>
  <c r="AA159" i="8"/>
  <c r="AD159" i="8"/>
  <c r="AB158" i="8"/>
  <c r="Y161" i="8"/>
  <c r="S163" i="8"/>
  <c r="S154" i="8"/>
  <c r="AD153" i="8"/>
  <c r="Y162" i="8"/>
  <c r="V162" i="8"/>
  <c r="Y158" i="8"/>
  <c r="Y152" i="8"/>
  <c r="AB156" i="8"/>
  <c r="W162" i="8"/>
  <c r="V153" i="8"/>
  <c r="U156" i="8"/>
  <c r="AC161" i="8"/>
  <c r="X163" i="8"/>
  <c r="Z154" i="8"/>
  <c r="Y157" i="8"/>
  <c r="Z152" i="8"/>
  <c r="AB155" i="8"/>
  <c r="T156" i="8"/>
  <c r="S159" i="8"/>
  <c r="Y160" i="8"/>
  <c r="V158" i="8"/>
  <c r="AA157" i="8"/>
  <c r="AD156" i="8"/>
  <c r="T152" i="8"/>
  <c r="AD155" i="8"/>
  <c r="V163" i="8"/>
  <c r="AC153" i="8"/>
  <c r="AA158" i="8"/>
  <c r="AB159" i="8"/>
  <c r="AB154" i="8"/>
  <c r="AC157" i="8"/>
  <c r="AC158" i="8"/>
  <c r="X162" i="8"/>
  <c r="Z161" i="8"/>
  <c r="U162" i="8"/>
  <c r="W156" i="8"/>
  <c r="Z155" i="8"/>
  <c r="AF74" i="5" a="1"/>
  <c r="U72" i="1" a="1"/>
  <c r="AB81" i="1" s="1"/>
  <c r="AF41" i="3"/>
  <c r="Z33" i="3"/>
  <c r="U338" i="3" s="1" a="1"/>
  <c r="AE37" i="3"/>
  <c r="AE33" i="3"/>
  <c r="X38" i="3"/>
  <c r="X34" i="3"/>
  <c r="AC38" i="3"/>
  <c r="U33" i="3"/>
  <c r="AB32" i="3"/>
  <c r="AF34" i="3"/>
  <c r="X39" i="3"/>
  <c r="U39" i="3"/>
  <c r="AD36" i="3"/>
  <c r="AA35" i="3"/>
  <c r="AD31" i="3"/>
  <c r="AB30" i="3"/>
  <c r="X41" i="3"/>
  <c r="AF8" i="3"/>
  <c r="Y6" i="3"/>
  <c r="V5" i="3"/>
  <c r="AA2" i="3"/>
  <c r="W13" i="3"/>
  <c r="AF11" i="3"/>
  <c r="Y9" i="3"/>
  <c r="AD6" i="3"/>
  <c r="AA5" i="3"/>
  <c r="X4" i="3"/>
  <c r="AA3" i="3"/>
  <c r="Y12" i="3"/>
  <c r="V11" i="3"/>
  <c r="AA8" i="3"/>
  <c r="X7" i="3"/>
  <c r="Y3" i="3"/>
  <c r="AE4" i="3"/>
  <c r="AB86" i="3"/>
  <c r="Y95" i="3"/>
  <c r="U94" i="3"/>
  <c r="AA86" i="3"/>
  <c r="AA90" i="3"/>
  <c r="AC94" i="3"/>
  <c r="W87" i="3"/>
  <c r="AF90" i="3"/>
  <c r="W95" i="3"/>
  <c r="AC87" i="3"/>
  <c r="AB91" i="3"/>
  <c r="AE95" i="3"/>
  <c r="AE92" i="3"/>
  <c r="U87" i="3"/>
  <c r="W88" i="3"/>
  <c r="V87" i="3"/>
  <c r="U282" i="3" s="1" a="1"/>
  <c r="AD97" i="3"/>
  <c r="AD149" i="8"/>
  <c r="W140" i="8"/>
  <c r="T143" i="8"/>
  <c r="AC141" i="8"/>
  <c r="W139" i="8"/>
  <c r="T138" i="8"/>
  <c r="AB148" i="8"/>
  <c r="Y143" i="8"/>
  <c r="S149" i="8"/>
  <c r="AD139" i="8"/>
  <c r="U140" i="8"/>
  <c r="Z139" i="8"/>
  <c r="S140" i="8"/>
  <c r="AC138" i="8"/>
  <c r="AC144" i="8"/>
  <c r="AA147" i="8"/>
  <c r="U145" i="8"/>
  <c r="AB146" i="8"/>
  <c r="AD145" i="8"/>
  <c r="AC142" i="8"/>
  <c r="T139" i="8"/>
  <c r="U139" i="8"/>
  <c r="S138" i="8"/>
  <c r="X139" i="8"/>
  <c r="AC146" i="8"/>
  <c r="Z143" i="8"/>
  <c r="AC139" i="8"/>
  <c r="Z146" i="8"/>
  <c r="U142" i="8"/>
  <c r="AA138" i="8"/>
  <c r="U144" i="8"/>
  <c r="V138" i="8"/>
  <c r="T145" i="8"/>
  <c r="X141" i="8"/>
  <c r="AD141" i="8"/>
  <c r="Y149" i="8"/>
  <c r="X140" i="8"/>
  <c r="Y140" i="8"/>
  <c r="AA140" i="8"/>
  <c r="AB140" i="8"/>
  <c r="AD138" i="8"/>
  <c r="Z147" i="8"/>
  <c r="AC143" i="8"/>
  <c r="AD147" i="8"/>
  <c r="AC148" i="8"/>
  <c r="W141" i="8"/>
  <c r="U148" i="8"/>
  <c r="AD144" i="8"/>
  <c r="T149" i="8"/>
  <c r="AB142" i="8"/>
  <c r="V143" i="8"/>
  <c r="Z145" i="8"/>
  <c r="AB141" i="8"/>
  <c r="U143" i="8"/>
  <c r="S142" i="8"/>
  <c r="T142" i="8"/>
  <c r="Z141" i="8"/>
  <c r="W148" i="8"/>
  <c r="X148" i="8"/>
  <c r="Y148" i="8"/>
  <c r="X144" i="8"/>
  <c r="W143" i="8"/>
  <c r="X147" i="8"/>
  <c r="AA143" i="8"/>
  <c r="Z142" i="8"/>
  <c r="U138" i="8"/>
  <c r="S144" i="8"/>
  <c r="W144" i="8"/>
  <c r="X142" i="8"/>
  <c r="X145" i="8"/>
  <c r="AB145" i="8"/>
  <c r="AA144" i="8"/>
  <c r="Y141" i="8"/>
  <c r="W146" i="8"/>
  <c r="AD143" i="8"/>
  <c r="V142" i="8"/>
  <c r="W145" i="8"/>
  <c r="AC140" i="8"/>
  <c r="Y138" i="8"/>
  <c r="T148" i="8"/>
  <c r="T147" i="8"/>
  <c r="S146" i="8"/>
  <c r="AD146" i="8"/>
  <c r="X138" i="8"/>
  <c r="V145" i="8"/>
  <c r="V146" i="8"/>
  <c r="AA146" i="8"/>
  <c r="U146" i="8"/>
  <c r="U141" i="8"/>
  <c r="X149" i="8"/>
  <c r="AA149" i="8"/>
  <c r="AC149" i="8"/>
  <c r="T146" i="8"/>
  <c r="AA139" i="8"/>
  <c r="V141" i="8"/>
  <c r="AA141" i="8"/>
  <c r="AA142" i="8"/>
  <c r="V148" i="8"/>
  <c r="AB139" i="8"/>
  <c r="T144" i="8"/>
  <c r="Z148" i="8"/>
  <c r="W147" i="8"/>
  <c r="AB143" i="8"/>
  <c r="W142" i="8"/>
  <c r="AD148" i="8"/>
  <c r="V139" i="8"/>
  <c r="S139" i="8"/>
  <c r="AA148" i="8"/>
  <c r="X146" i="8"/>
  <c r="T141" i="8"/>
  <c r="W138" i="8"/>
  <c r="Z140" i="8"/>
  <c r="S143" i="8"/>
  <c r="X143" i="8"/>
  <c r="U149" i="8"/>
  <c r="AB147" i="8"/>
  <c r="S141" i="8"/>
  <c r="Z144" i="8"/>
  <c r="U147" i="8"/>
  <c r="AD140" i="8"/>
  <c r="Z149" i="8"/>
  <c r="V144" i="8"/>
  <c r="T140" i="8"/>
  <c r="Y147" i="8"/>
  <c r="AD142" i="8"/>
  <c r="Y145" i="8"/>
  <c r="S147" i="8"/>
  <c r="Z138" i="8"/>
  <c r="S145" i="8"/>
  <c r="Y144" i="8"/>
  <c r="AB149" i="8"/>
  <c r="V149" i="8"/>
  <c r="Y142" i="8"/>
  <c r="Y146" i="8"/>
  <c r="AC145" i="8"/>
  <c r="V140" i="8"/>
  <c r="AB138" i="8"/>
  <c r="AB144" i="8"/>
  <c r="AC147" i="8"/>
  <c r="V147" i="8"/>
  <c r="AA145" i="8"/>
  <c r="S148" i="8"/>
  <c r="Y139" i="8"/>
  <c r="W149" i="8"/>
  <c r="AA121" i="8"/>
  <c r="AB117" i="8"/>
  <c r="AD121" i="8"/>
  <c r="AA120" i="8"/>
  <c r="X119" i="8"/>
  <c r="Y111" i="8"/>
  <c r="V110" i="8"/>
  <c r="AD120" i="8"/>
  <c r="AA119" i="8"/>
  <c r="X114" i="8"/>
  <c r="V117" i="8"/>
  <c r="W117" i="8"/>
  <c r="AB111" i="8"/>
  <c r="Z110" i="8"/>
  <c r="T116" i="8"/>
  <c r="U119" i="8"/>
  <c r="U116" i="8"/>
  <c r="AD114" i="8"/>
  <c r="AA113" i="8"/>
  <c r="U111" i="8"/>
  <c r="AA112" i="8"/>
  <c r="AB112" i="8"/>
  <c r="AD117" i="8"/>
  <c r="U118" i="8"/>
  <c r="V118" i="8"/>
  <c r="W118" i="8"/>
  <c r="AB119" i="8"/>
  <c r="V121" i="8"/>
  <c r="W121" i="8"/>
  <c r="Y114" i="8"/>
  <c r="T112" i="8"/>
  <c r="T119" i="8"/>
  <c r="AC114" i="8"/>
  <c r="V116" i="8"/>
  <c r="W116" i="8"/>
  <c r="Y116" i="8"/>
  <c r="S114" i="8"/>
  <c r="T114" i="8"/>
  <c r="Z120" i="8"/>
  <c r="Y119" i="8"/>
  <c r="Z119" i="8"/>
  <c r="S121" i="8"/>
  <c r="Y110" i="8"/>
  <c r="AA110" i="8"/>
  <c r="T115" i="8"/>
  <c r="U117" i="8"/>
  <c r="X113" i="8"/>
  <c r="Y112" i="8"/>
  <c r="Y117" i="8"/>
  <c r="Z117" i="8"/>
  <c r="AA117" i="8"/>
  <c r="S110" i="8"/>
  <c r="AB116" i="8"/>
  <c r="U114" i="8"/>
  <c r="AD116" i="8"/>
  <c r="X116" i="8"/>
  <c r="AD111" i="8"/>
  <c r="S120" i="8"/>
  <c r="AC119" i="8"/>
  <c r="T120" i="8"/>
  <c r="Y113" i="8"/>
  <c r="V120" i="8"/>
  <c r="W115" i="8"/>
  <c r="T118" i="8"/>
  <c r="Y115" i="8"/>
  <c r="W110" i="8"/>
  <c r="AB121" i="8"/>
  <c r="Z114" i="8"/>
  <c r="X120" i="8"/>
  <c r="V113" i="8"/>
  <c r="X121" i="8"/>
  <c r="AC118" i="8"/>
  <c r="Z121" i="8"/>
  <c r="X112" i="8"/>
  <c r="AA116" i="8"/>
  <c r="AB120" i="8"/>
  <c r="AC116" i="8"/>
  <c r="AA111" i="8"/>
  <c r="AC113" i="8"/>
  <c r="Z118" i="8"/>
  <c r="U115" i="8"/>
  <c r="AD115" i="8"/>
  <c r="AB113" i="8"/>
  <c r="U120" i="8"/>
  <c r="S111" i="8"/>
  <c r="V119" i="8"/>
  <c r="X115" i="8"/>
  <c r="AC112" i="8"/>
  <c r="Z115" i="8"/>
  <c r="T111" i="8"/>
  <c r="U121" i="8"/>
  <c r="AA118" i="8"/>
  <c r="Y118" i="8"/>
  <c r="AB118" i="8"/>
  <c r="U112" i="8"/>
  <c r="AD118" i="8"/>
  <c r="X111" i="8"/>
  <c r="V114" i="8"/>
  <c r="AC115" i="8"/>
  <c r="AC111" i="8"/>
  <c r="AC110" i="8"/>
  <c r="W120" i="8"/>
  <c r="AC117" i="8"/>
  <c r="Z112" i="8"/>
  <c r="S113" i="8"/>
  <c r="S112" i="8"/>
  <c r="AD119" i="8"/>
  <c r="Y121" i="8"/>
  <c r="V111" i="8"/>
  <c r="V115" i="8"/>
  <c r="W114" i="8"/>
  <c r="W113" i="8"/>
  <c r="AB110" i="8"/>
  <c r="AD110" i="8"/>
  <c r="T110" i="8"/>
  <c r="AD112" i="8"/>
  <c r="U113" i="8"/>
  <c r="X118" i="8"/>
  <c r="T121" i="8"/>
  <c r="S119" i="8"/>
  <c r="U110" i="8"/>
  <c r="S116" i="8"/>
  <c r="Z113" i="8"/>
  <c r="AA115" i="8"/>
  <c r="AC120" i="8"/>
  <c r="Y120" i="8"/>
  <c r="W112" i="8"/>
  <c r="AD113" i="8"/>
  <c r="Z111" i="8"/>
  <c r="AB115" i="8"/>
  <c r="S115" i="8"/>
  <c r="AB114" i="8"/>
  <c r="Z116" i="8"/>
  <c r="S117" i="8"/>
  <c r="X117" i="8"/>
  <c r="S118" i="8"/>
  <c r="AC121" i="8"/>
  <c r="T113" i="8"/>
  <c r="W119" i="8"/>
  <c r="X110" i="8"/>
  <c r="T117" i="8"/>
  <c r="W111" i="8"/>
  <c r="AA114" i="8"/>
  <c r="V112" i="8"/>
  <c r="AF5" i="9"/>
  <c r="AB8" i="9"/>
  <c r="AD5" i="9"/>
  <c r="AB7" i="9"/>
  <c r="AA4" i="9"/>
  <c r="AE6" i="9"/>
  <c r="AE9" i="9"/>
  <c r="AD6" i="9"/>
  <c r="AB9" i="9"/>
  <c r="AE5" i="9"/>
  <c r="AB5" i="9"/>
  <c r="AC8" i="9"/>
  <c r="AC4" i="9"/>
  <c r="AB4" i="9"/>
  <c r="AD7" i="9"/>
  <c r="AE4" i="9"/>
  <c r="AC9" i="9"/>
  <c r="AA8" i="9"/>
  <c r="AF7" i="9"/>
  <c r="AE7" i="9"/>
  <c r="AD4" i="9"/>
  <c r="AF125" i="3"/>
  <c r="AB124" i="3"/>
  <c r="X123" i="3"/>
  <c r="AF121" i="3"/>
  <c r="AB120" i="3"/>
  <c r="X119" i="3"/>
  <c r="AF117" i="3"/>
  <c r="AB116" i="3"/>
  <c r="X115" i="3"/>
  <c r="AB125" i="3"/>
  <c r="X124" i="3"/>
  <c r="AF122" i="3"/>
  <c r="AB121" i="3"/>
  <c r="X120" i="3"/>
  <c r="AF118" i="3"/>
  <c r="AB117" i="3"/>
  <c r="X116" i="3"/>
  <c r="AF114" i="3"/>
  <c r="Y125" i="3"/>
  <c r="U124" i="3"/>
  <c r="AC122" i="3"/>
  <c r="Y121" i="3"/>
  <c r="U120" i="3"/>
  <c r="AC118" i="3"/>
  <c r="Y117" i="3"/>
  <c r="U116" i="3"/>
  <c r="AC114" i="3"/>
  <c r="AC124" i="3"/>
  <c r="U123" i="3"/>
  <c r="X121" i="3"/>
  <c r="AC119" i="3"/>
  <c r="V118" i="3"/>
  <c r="Z116" i="3"/>
  <c r="AD114" i="3"/>
  <c r="AA124" i="3"/>
  <c r="AE122" i="3"/>
  <c r="W121" i="3"/>
  <c r="AB119" i="3"/>
  <c r="U118" i="3"/>
  <c r="Y116" i="3"/>
  <c r="AB114" i="3"/>
  <c r="Y124" i="3"/>
  <c r="Z122" i="3"/>
  <c r="AC120" i="3"/>
  <c r="AD118" i="3"/>
  <c r="AF116" i="3"/>
  <c r="V115" i="3"/>
  <c r="AD125" i="3"/>
  <c r="AC125" i="3"/>
  <c r="AD123" i="3"/>
  <c r="U122" i="3"/>
  <c r="V120" i="3"/>
  <c r="X118" i="3"/>
  <c r="W116" i="3"/>
  <c r="Y114" i="3"/>
  <c r="AA125" i="3"/>
  <c r="AC123" i="3"/>
  <c r="AE121" i="3"/>
  <c r="AF119" i="3"/>
  <c r="W118" i="3"/>
  <c r="V116" i="3"/>
  <c r="X114" i="3"/>
  <c r="X125" i="3"/>
  <c r="AA123" i="3"/>
  <c r="AC121" i="3"/>
  <c r="AD119" i="3"/>
  <c r="AD117" i="3"/>
  <c r="AE115" i="3"/>
  <c r="V114" i="3"/>
  <c r="AD124" i="3"/>
  <c r="AB122" i="3"/>
  <c r="AE120" i="3"/>
  <c r="U119" i="3"/>
  <c r="V117" i="3"/>
  <c r="Y115" i="3"/>
  <c r="Y123" i="3"/>
  <c r="AA120" i="3"/>
  <c r="AC117" i="3"/>
  <c r="W115" i="3"/>
  <c r="W123" i="3"/>
  <c r="Z120" i="3"/>
  <c r="AA117" i="3"/>
  <c r="U115" i="3"/>
  <c r="AE125" i="3"/>
  <c r="V123" i="3"/>
  <c r="Y120" i="3"/>
  <c r="Z117" i="3"/>
  <c r="AE114" i="3"/>
  <c r="Z125" i="3"/>
  <c r="AD122" i="3"/>
  <c r="W120" i="3"/>
  <c r="X117" i="3"/>
  <c r="AA114" i="3"/>
  <c r="W125" i="3"/>
  <c r="AA122" i="3"/>
  <c r="AE119" i="3"/>
  <c r="W117" i="3"/>
  <c r="Z114" i="3"/>
  <c r="V125" i="3"/>
  <c r="Y122" i="3"/>
  <c r="AA119" i="3"/>
  <c r="U117" i="3"/>
  <c r="W114" i="3"/>
  <c r="U125" i="3"/>
  <c r="X122" i="3"/>
  <c r="Z119" i="3"/>
  <c r="AE116" i="3"/>
  <c r="U114" i="3"/>
  <c r="AF124" i="3"/>
  <c r="W122" i="3"/>
  <c r="Y119" i="3"/>
  <c r="AD116" i="3"/>
  <c r="AE124" i="3"/>
  <c r="V122" i="3"/>
  <c r="W119" i="3"/>
  <c r="AC116" i="3"/>
  <c r="Z124" i="3"/>
  <c r="AD121" i="3"/>
  <c r="V119" i="3"/>
  <c r="AA116" i="3"/>
  <c r="W124" i="3"/>
  <c r="AA121" i="3"/>
  <c r="AE118" i="3"/>
  <c r="AF115" i="3"/>
  <c r="AF123" i="3"/>
  <c r="V121" i="3"/>
  <c r="AA118" i="3"/>
  <c r="AC115" i="3"/>
  <c r="AE123" i="3"/>
  <c r="U121" i="3"/>
  <c r="Z118" i="3"/>
  <c r="AB115" i="3"/>
  <c r="AB123" i="3"/>
  <c r="AF120" i="3"/>
  <c r="Y118" i="3"/>
  <c r="AA115" i="3"/>
  <c r="Z115" i="3"/>
  <c r="V124" i="3"/>
  <c r="Z123" i="3"/>
  <c r="Z121" i="3"/>
  <c r="AD120" i="3"/>
  <c r="AB118" i="3"/>
  <c r="AE117" i="3"/>
  <c r="AD115" i="3"/>
  <c r="AF69" i="3"/>
  <c r="AB68" i="3"/>
  <c r="X67" i="3"/>
  <c r="AF65" i="3"/>
  <c r="AB64" i="3"/>
  <c r="X63" i="3"/>
  <c r="AF61" i="3"/>
  <c r="AB60" i="3"/>
  <c r="X59" i="3"/>
  <c r="AC69" i="3"/>
  <c r="Y68" i="3"/>
  <c r="U67" i="3"/>
  <c r="AC65" i="3"/>
  <c r="Y64" i="3"/>
  <c r="U63" i="3"/>
  <c r="AC61" i="3"/>
  <c r="Y60" i="3"/>
  <c r="U59" i="3"/>
  <c r="U69" i="3"/>
  <c r="AA67" i="3"/>
  <c r="U66" i="3"/>
  <c r="Z64" i="3"/>
  <c r="AE62" i="3"/>
  <c r="Y61" i="3"/>
  <c r="AE59" i="3"/>
  <c r="Y58" i="3"/>
  <c r="AD68" i="3"/>
  <c r="W67" i="3"/>
  <c r="AB65" i="3"/>
  <c r="V64" i="3"/>
  <c r="AB62" i="3"/>
  <c r="V61" i="3"/>
  <c r="AB59" i="3"/>
  <c r="V58" i="3"/>
  <c r="AA68" i="3"/>
  <c r="AF66" i="3"/>
  <c r="Z65" i="3"/>
  <c r="AF63" i="3"/>
  <c r="Z62" i="3"/>
  <c r="AF60" i="3"/>
  <c r="Z59" i="3"/>
  <c r="Z68" i="3"/>
  <c r="AE66" i="3"/>
  <c r="Y65" i="3"/>
  <c r="AE63" i="3"/>
  <c r="Y62" i="3"/>
  <c r="AE60" i="3"/>
  <c r="Y59" i="3"/>
  <c r="AD69" i="3"/>
  <c r="W68" i="3"/>
  <c r="AC66" i="3"/>
  <c r="W65" i="3"/>
  <c r="AC63" i="3"/>
  <c r="W62" i="3"/>
  <c r="AC60" i="3"/>
  <c r="V59" i="3"/>
  <c r="AB69" i="3"/>
  <c r="V68" i="3"/>
  <c r="AB66" i="3"/>
  <c r="V65" i="3"/>
  <c r="AB63" i="3"/>
  <c r="V62" i="3"/>
  <c r="AA60" i="3"/>
  <c r="AF58" i="3"/>
  <c r="AA69" i="3"/>
  <c r="U68" i="3"/>
  <c r="AA66" i="3"/>
  <c r="U65" i="3"/>
  <c r="AA63" i="3"/>
  <c r="U62" i="3"/>
  <c r="Z60" i="3"/>
  <c r="AE58" i="3"/>
  <c r="X69" i="3"/>
  <c r="AD67" i="3"/>
  <c r="X66" i="3"/>
  <c r="AD64" i="3"/>
  <c r="W63" i="3"/>
  <c r="AB61" i="3"/>
  <c r="V60" i="3"/>
  <c r="AB58" i="3"/>
  <c r="W69" i="3"/>
  <c r="AC67" i="3"/>
  <c r="W66" i="3"/>
  <c r="AC64" i="3"/>
  <c r="V63" i="3"/>
  <c r="AA61" i="3"/>
  <c r="U60" i="3"/>
  <c r="AA58" i="3"/>
  <c r="Z66" i="3"/>
  <c r="AF62" i="3"/>
  <c r="AC59" i="3"/>
  <c r="AE69" i="3"/>
  <c r="Y66" i="3"/>
  <c r="AD62" i="3"/>
  <c r="AA59" i="3"/>
  <c r="Y63" i="3"/>
  <c r="Z69" i="3"/>
  <c r="V66" i="3"/>
  <c r="AC62" i="3"/>
  <c r="W59" i="3"/>
  <c r="Y69" i="3"/>
  <c r="AE65" i="3"/>
  <c r="AA62" i="3"/>
  <c r="AD58" i="3"/>
  <c r="V69" i="3"/>
  <c r="AD65" i="3"/>
  <c r="X62" i="3"/>
  <c r="AC58" i="3"/>
  <c r="AF68" i="3"/>
  <c r="AA65" i="3"/>
  <c r="AE61" i="3"/>
  <c r="Z58" i="3"/>
  <c r="AD59" i="3"/>
  <c r="AE68" i="3"/>
  <c r="X65" i="3"/>
  <c r="AD61" i="3"/>
  <c r="X58" i="3"/>
  <c r="AC68" i="3"/>
  <c r="AF64" i="3"/>
  <c r="Z61" i="3"/>
  <c r="W58" i="3"/>
  <c r="X68" i="3"/>
  <c r="AE64" i="3"/>
  <c r="X61" i="3"/>
  <c r="U58" i="3"/>
  <c r="AF67" i="3"/>
  <c r="AA64" i="3"/>
  <c r="W61" i="3"/>
  <c r="AE67" i="3"/>
  <c r="X64" i="3"/>
  <c r="U61" i="3"/>
  <c r="AD66" i="3"/>
  <c r="AB67" i="3"/>
  <c r="W64" i="3"/>
  <c r="AD60" i="3"/>
  <c r="Z67" i="3"/>
  <c r="U64" i="3"/>
  <c r="X60" i="3"/>
  <c r="Y67" i="3"/>
  <c r="AD63" i="3"/>
  <c r="W60" i="3"/>
  <c r="V67" i="3"/>
  <c r="Z63" i="3"/>
  <c r="AF59" i="3"/>
  <c r="W83" i="3"/>
  <c r="AE81" i="3"/>
  <c r="AA80" i="3"/>
  <c r="W79" i="3"/>
  <c r="AE77" i="3"/>
  <c r="AA76" i="3"/>
  <c r="W75" i="3"/>
  <c r="AE73" i="3"/>
  <c r="AA72" i="3"/>
  <c r="AF82" i="3"/>
  <c r="AB81" i="3"/>
  <c r="X80" i="3"/>
  <c r="AF78" i="3"/>
  <c r="AB77" i="3"/>
  <c r="X76" i="3"/>
  <c r="AF74" i="3"/>
  <c r="AB73" i="3"/>
  <c r="X72" i="3"/>
  <c r="AC83" i="3"/>
  <c r="W82" i="3"/>
  <c r="AC80" i="3"/>
  <c r="V79" i="3"/>
  <c r="AA77" i="3"/>
  <c r="U76" i="3"/>
  <c r="AE82" i="3"/>
  <c r="Y81" i="3"/>
  <c r="AE79" i="3"/>
  <c r="Y78" i="3"/>
  <c r="AE76" i="3"/>
  <c r="Y75" i="3"/>
  <c r="AF83" i="3"/>
  <c r="X82" i="3"/>
  <c r="Z80" i="3"/>
  <c r="AC78" i="3"/>
  <c r="U77" i="3"/>
  <c r="X75" i="3"/>
  <c r="AC73" i="3"/>
  <c r="V72" i="3"/>
  <c r="AD83" i="3"/>
  <c r="U82" i="3"/>
  <c r="W80" i="3"/>
  <c r="AA78" i="3"/>
  <c r="AD76" i="3"/>
  <c r="U75" i="3"/>
  <c r="Z73" i="3"/>
  <c r="AB83" i="3"/>
  <c r="AF81" i="3"/>
  <c r="V80" i="3"/>
  <c r="Z78" i="3"/>
  <c r="AC76" i="3"/>
  <c r="AE74" i="3"/>
  <c r="Y73" i="3"/>
  <c r="Z83" i="3"/>
  <c r="AC81" i="3"/>
  <c r="AF79" i="3"/>
  <c r="W78" i="3"/>
  <c r="Z76" i="3"/>
  <c r="AC74" i="3"/>
  <c r="W73" i="3"/>
  <c r="Y83" i="3"/>
  <c r="AA81" i="3"/>
  <c r="AD79" i="3"/>
  <c r="V78" i="3"/>
  <c r="Y76" i="3"/>
  <c r="AB74" i="3"/>
  <c r="V73" i="3"/>
  <c r="X83" i="3"/>
  <c r="Z81" i="3"/>
  <c r="AC79" i="3"/>
  <c r="U78" i="3"/>
  <c r="W76" i="3"/>
  <c r="AA74" i="3"/>
  <c r="U73" i="3"/>
  <c r="V83" i="3"/>
  <c r="X81" i="3"/>
  <c r="AB79" i="3"/>
  <c r="AF77" i="3"/>
  <c r="V76" i="3"/>
  <c r="Z74" i="3"/>
  <c r="AF72" i="3"/>
  <c r="U83" i="3"/>
  <c r="W81" i="3"/>
  <c r="AA79" i="3"/>
  <c r="AD77" i="3"/>
  <c r="AF75" i="3"/>
  <c r="Y74" i="3"/>
  <c r="AE72" i="3"/>
  <c r="AD82" i="3"/>
  <c r="V81" i="3"/>
  <c r="Z79" i="3"/>
  <c r="AC77" i="3"/>
  <c r="AE75" i="3"/>
  <c r="X74" i="3"/>
  <c r="AD72" i="3"/>
  <c r="AB82" i="3"/>
  <c r="AF80" i="3"/>
  <c r="X79" i="3"/>
  <c r="Y77" i="3"/>
  <c r="AC75" i="3"/>
  <c r="V74" i="3"/>
  <c r="AB72" i="3"/>
  <c r="AA82" i="3"/>
  <c r="AE80" i="3"/>
  <c r="U79" i="3"/>
  <c r="X77" i="3"/>
  <c r="AB75" i="3"/>
  <c r="U74" i="3"/>
  <c r="Z72" i="3"/>
  <c r="Z82" i="3"/>
  <c r="AD80" i="3"/>
  <c r="AE78" i="3"/>
  <c r="W77" i="3"/>
  <c r="AA75" i="3"/>
  <c r="AF73" i="3"/>
  <c r="Y72" i="3"/>
  <c r="AD78" i="3"/>
  <c r="W72" i="3"/>
  <c r="AB78" i="3"/>
  <c r="U72" i="3"/>
  <c r="X78" i="3"/>
  <c r="Z77" i="3"/>
  <c r="V77" i="3"/>
  <c r="AE83" i="3"/>
  <c r="AF76" i="3"/>
  <c r="AA83" i="3"/>
  <c r="AB76" i="3"/>
  <c r="AC82" i="3"/>
  <c r="AD75" i="3"/>
  <c r="Y82" i="3"/>
  <c r="Z75" i="3"/>
  <c r="V82" i="3"/>
  <c r="V75" i="3"/>
  <c r="AD81" i="3"/>
  <c r="AD74" i="3"/>
  <c r="U81" i="3"/>
  <c r="W74" i="3"/>
  <c r="AC72" i="3"/>
  <c r="AB80" i="3"/>
  <c r="AD73" i="3"/>
  <c r="Y80" i="3"/>
  <c r="AA73" i="3"/>
  <c r="U80" i="3"/>
  <c r="X73" i="3"/>
  <c r="Y79" i="3"/>
  <c r="V55" i="3"/>
  <c r="AD53" i="3"/>
  <c r="Z52" i="3"/>
  <c r="V51" i="3"/>
  <c r="AD49" i="3"/>
  <c r="Z48" i="3"/>
  <c r="V47" i="3"/>
  <c r="AD45" i="3"/>
  <c r="Z55" i="3"/>
  <c r="U54" i="3"/>
  <c r="AB52" i="3"/>
  <c r="W51" i="3"/>
  <c r="AC49" i="3"/>
  <c r="X48" i="3"/>
  <c r="AE46" i="3"/>
  <c r="Z45" i="3"/>
  <c r="V44" i="3"/>
  <c r="W55" i="3"/>
  <c r="AC53" i="3"/>
  <c r="X52" i="3"/>
  <c r="AE50" i="3"/>
  <c r="Z49" i="3"/>
  <c r="U48" i="3"/>
  <c r="AB46" i="3"/>
  <c r="W45" i="3"/>
  <c r="AF54" i="3"/>
  <c r="AA53" i="3"/>
  <c r="V52" i="3"/>
  <c r="AC50" i="3"/>
  <c r="X49" i="3"/>
  <c r="AE47" i="3"/>
  <c r="Z46" i="3"/>
  <c r="U45" i="3"/>
  <c r="AE54" i="3"/>
  <c r="Z53" i="3"/>
  <c r="U52" i="3"/>
  <c r="AB50" i="3"/>
  <c r="W49" i="3"/>
  <c r="AD47" i="3"/>
  <c r="Y46" i="3"/>
  <c r="AF44" i="3"/>
  <c r="AC54" i="3"/>
  <c r="X53" i="3"/>
  <c r="AE51" i="3"/>
  <c r="Z50" i="3"/>
  <c r="U49" i="3"/>
  <c r="AB47" i="3"/>
  <c r="W46" i="3"/>
  <c r="AD44" i="3"/>
  <c r="AB54" i="3"/>
  <c r="W53" i="3"/>
  <c r="AD51" i="3"/>
  <c r="Y50" i="3"/>
  <c r="AF48" i="3"/>
  <c r="AA47" i="3"/>
  <c r="V46" i="3"/>
  <c r="AC44" i="3"/>
  <c r="AF55" i="3"/>
  <c r="AA54" i="3"/>
  <c r="V53" i="3"/>
  <c r="AC51" i="3"/>
  <c r="X50" i="3"/>
  <c r="AE48" i="3"/>
  <c r="Z47" i="3"/>
  <c r="U46" i="3"/>
  <c r="AB44" i="3"/>
  <c r="AB55" i="3"/>
  <c r="W54" i="3"/>
  <c r="AD52" i="3"/>
  <c r="Y51" i="3"/>
  <c r="AF49" i="3"/>
  <c r="AA48" i="3"/>
  <c r="U47" i="3"/>
  <c r="AB45" i="3"/>
  <c r="X44" i="3"/>
  <c r="AE55" i="3"/>
  <c r="U53" i="3"/>
  <c r="W50" i="3"/>
  <c r="Y47" i="3"/>
  <c r="AA44" i="3"/>
  <c r="AD55" i="3"/>
  <c r="AF52" i="3"/>
  <c r="V50" i="3"/>
  <c r="X47" i="3"/>
  <c r="Z44" i="3"/>
  <c r="AC55" i="3"/>
  <c r="AE52" i="3"/>
  <c r="U50" i="3"/>
  <c r="W47" i="3"/>
  <c r="Y44" i="3"/>
  <c r="AA55" i="3"/>
  <c r="AC52" i="3"/>
  <c r="AE49" i="3"/>
  <c r="AF46" i="3"/>
  <c r="W44" i="3"/>
  <c r="Y53" i="3"/>
  <c r="Y55" i="3"/>
  <c r="AA52" i="3"/>
  <c r="AB49" i="3"/>
  <c r="AD46" i="3"/>
  <c r="U44" i="3"/>
  <c r="AA50" i="3"/>
  <c r="X55" i="3"/>
  <c r="Y52" i="3"/>
  <c r="AA49" i="3"/>
  <c r="AC46" i="3"/>
  <c r="U55" i="3"/>
  <c r="W52" i="3"/>
  <c r="Y49" i="3"/>
  <c r="AA46" i="3"/>
  <c r="AC47" i="3"/>
  <c r="AD54" i="3"/>
  <c r="AF51" i="3"/>
  <c r="V49" i="3"/>
  <c r="X46" i="3"/>
  <c r="Z54" i="3"/>
  <c r="AB51" i="3"/>
  <c r="AD48" i="3"/>
  <c r="AF45" i="3"/>
  <c r="Y54" i="3"/>
  <c r="AA51" i="3"/>
  <c r="AC48" i="3"/>
  <c r="AE45" i="3"/>
  <c r="X54" i="3"/>
  <c r="Z51" i="3"/>
  <c r="AB48" i="3"/>
  <c r="AC45" i="3"/>
  <c r="V54" i="3"/>
  <c r="X51" i="3"/>
  <c r="Y48" i="3"/>
  <c r="AA45" i="3"/>
  <c r="AF53" i="3"/>
  <c r="U51" i="3"/>
  <c r="W48" i="3"/>
  <c r="Y45" i="3"/>
  <c r="AE44" i="3"/>
  <c r="AE53" i="3"/>
  <c r="AF50" i="3"/>
  <c r="V48" i="3"/>
  <c r="X45" i="3"/>
  <c r="AB53" i="3"/>
  <c r="AD50" i="3"/>
  <c r="AF47" i="3"/>
  <c r="V45" i="3"/>
  <c r="AD153" i="3"/>
  <c r="Z152" i="3"/>
  <c r="V151" i="3"/>
  <c r="AD149" i="3"/>
  <c r="Z148" i="3"/>
  <c r="V147" i="3"/>
  <c r="AD145" i="3"/>
  <c r="Z144" i="3"/>
  <c r="V143" i="3"/>
  <c r="Z153" i="3"/>
  <c r="V152" i="3"/>
  <c r="AD150" i="3"/>
  <c r="Z149" i="3"/>
  <c r="V148" i="3"/>
  <c r="AD146" i="3"/>
  <c r="Z145" i="3"/>
  <c r="V144" i="3"/>
  <c r="AD142" i="3"/>
  <c r="W153" i="3"/>
  <c r="AE151" i="3"/>
  <c r="AA150" i="3"/>
  <c r="W149" i="3"/>
  <c r="AE147" i="3"/>
  <c r="AA146" i="3"/>
  <c r="W145" i="3"/>
  <c r="AE143" i="3"/>
  <c r="AA142" i="3"/>
  <c r="AF152" i="3"/>
  <c r="Y151" i="3"/>
  <c r="AC149" i="3"/>
  <c r="U148" i="3"/>
  <c r="Y146" i="3"/>
  <c r="AD144" i="3"/>
  <c r="W143" i="3"/>
  <c r="AE152" i="3"/>
  <c r="X151" i="3"/>
  <c r="AB149" i="3"/>
  <c r="AF147" i="3"/>
  <c r="X146" i="3"/>
  <c r="AC144" i="3"/>
  <c r="U143" i="3"/>
  <c r="AC152" i="3"/>
  <c r="U151" i="3"/>
  <c r="Y149" i="3"/>
  <c r="AC147" i="3"/>
  <c r="V146" i="3"/>
  <c r="AA144" i="3"/>
  <c r="AE142" i="3"/>
  <c r="X152" i="3"/>
  <c r="X150" i="3"/>
  <c r="Y148" i="3"/>
  <c r="W146" i="3"/>
  <c r="W144" i="3"/>
  <c r="W142" i="3"/>
  <c r="AF153" i="3"/>
  <c r="AF151" i="3"/>
  <c r="U150" i="3"/>
  <c r="AD147" i="3"/>
  <c r="AE145" i="3"/>
  <c r="AD143" i="3"/>
  <c r="AE153" i="3"/>
  <c r="AD151" i="3"/>
  <c r="AF149" i="3"/>
  <c r="AB147" i="3"/>
  <c r="AC145" i="3"/>
  <c r="AC143" i="3"/>
  <c r="AC153" i="3"/>
  <c r="AC151" i="3"/>
  <c r="AE149" i="3"/>
  <c r="AA147" i="3"/>
  <c r="AB145" i="3"/>
  <c r="AB143" i="3"/>
  <c r="AB153" i="3"/>
  <c r="AB151" i="3"/>
  <c r="AA149" i="3"/>
  <c r="Z147" i="3"/>
  <c r="AA145" i="3"/>
  <c r="AA143" i="3"/>
  <c r="Y153" i="3"/>
  <c r="Z151" i="3"/>
  <c r="V149" i="3"/>
  <c r="X147" i="3"/>
  <c r="X145" i="3"/>
  <c r="Y143" i="3"/>
  <c r="U153" i="3"/>
  <c r="AE150" i="3"/>
  <c r="AE148" i="3"/>
  <c r="AF146" i="3"/>
  <c r="AF144" i="3"/>
  <c r="AC142" i="3"/>
  <c r="AA152" i="3"/>
  <c r="Z150" i="3"/>
  <c r="AB148" i="3"/>
  <c r="AB146" i="3"/>
  <c r="Y144" i="3"/>
  <c r="Y142" i="3"/>
  <c r="Y150" i="3"/>
  <c r="Z146" i="3"/>
  <c r="X142" i="3"/>
  <c r="W150" i="3"/>
  <c r="U146" i="3"/>
  <c r="V142" i="3"/>
  <c r="V150" i="3"/>
  <c r="AF145" i="3"/>
  <c r="U142" i="3"/>
  <c r="AA153" i="3"/>
  <c r="X149" i="3"/>
  <c r="Y145" i="3"/>
  <c r="X153" i="3"/>
  <c r="U149" i="3"/>
  <c r="V145" i="3"/>
  <c r="V153" i="3"/>
  <c r="AF148" i="3"/>
  <c r="U145" i="3"/>
  <c r="AD152" i="3"/>
  <c r="AD148" i="3"/>
  <c r="AE144" i="3"/>
  <c r="AB152" i="3"/>
  <c r="AC148" i="3"/>
  <c r="AB144" i="3"/>
  <c r="Y152" i="3"/>
  <c r="AA148" i="3"/>
  <c r="X144" i="3"/>
  <c r="W152" i="3"/>
  <c r="X148" i="3"/>
  <c r="U144" i="3"/>
  <c r="U152" i="3"/>
  <c r="W148" i="3"/>
  <c r="AF143" i="3"/>
  <c r="AA151" i="3"/>
  <c r="Y147" i="3"/>
  <c r="W151" i="3"/>
  <c r="W147" i="3"/>
  <c r="X143" i="3"/>
  <c r="AF150" i="3"/>
  <c r="U147" i="3"/>
  <c r="AF142" i="3"/>
  <c r="AC150" i="3"/>
  <c r="AE146" i="3"/>
  <c r="AB142" i="3"/>
  <c r="AB150" i="3"/>
  <c r="AC146" i="3"/>
  <c r="Z143" i="3"/>
  <c r="Z142" i="3"/>
  <c r="AF181" i="3"/>
  <c r="AB181" i="3"/>
  <c r="X180" i="3"/>
  <c r="AF178" i="3"/>
  <c r="AB177" i="3"/>
  <c r="X176" i="3"/>
  <c r="AF174" i="3"/>
  <c r="AB173" i="3"/>
  <c r="X172" i="3"/>
  <c r="AF170" i="3"/>
  <c r="Z181" i="3"/>
  <c r="U180" i="3"/>
  <c r="AB178" i="3"/>
  <c r="W177" i="3"/>
  <c r="AD175" i="3"/>
  <c r="Y174" i="3"/>
  <c r="AF172" i="3"/>
  <c r="AA171" i="3"/>
  <c r="V170" i="3"/>
  <c r="V181" i="3"/>
  <c r="AC179" i="3"/>
  <c r="X178" i="3"/>
  <c r="AE176" i="3"/>
  <c r="Z175" i="3"/>
  <c r="U174" i="3"/>
  <c r="AB172" i="3"/>
  <c r="W171" i="3"/>
  <c r="AE180" i="3"/>
  <c r="Z179" i="3"/>
  <c r="U178" i="3"/>
  <c r="AB176" i="3"/>
  <c r="W175" i="3"/>
  <c r="AD173" i="3"/>
  <c r="Y172" i="3"/>
  <c r="AE170" i="3"/>
  <c r="AB180" i="3"/>
  <c r="AE178" i="3"/>
  <c r="V177" i="3"/>
  <c r="Y175" i="3"/>
  <c r="AA173" i="3"/>
  <c r="AE171" i="3"/>
  <c r="W170" i="3"/>
  <c r="AA180" i="3"/>
  <c r="AD178" i="3"/>
  <c r="U177" i="3"/>
  <c r="X175" i="3"/>
  <c r="Z173" i="3"/>
  <c r="AD171" i="3"/>
  <c r="U170" i="3"/>
  <c r="Y180" i="3"/>
  <c r="AA178" i="3"/>
  <c r="AD176" i="3"/>
  <c r="U175" i="3"/>
  <c r="X173" i="3"/>
  <c r="AB171" i="3"/>
  <c r="Y181" i="3"/>
  <c r="AB179" i="3"/>
  <c r="AE177" i="3"/>
  <c r="V176" i="3"/>
  <c r="Z174" i="3"/>
  <c r="AC172" i="3"/>
  <c r="AD170" i="3"/>
  <c r="AA181" i="3"/>
  <c r="W179" i="3"/>
  <c r="AC176" i="3"/>
  <c r="AA174" i="3"/>
  <c r="V172" i="3"/>
  <c r="U181" i="3"/>
  <c r="AC178" i="3"/>
  <c r="Y176" i="3"/>
  <c r="V174" i="3"/>
  <c r="AC171" i="3"/>
  <c r="AF180" i="3"/>
  <c r="Z178" i="3"/>
  <c r="W176" i="3"/>
  <c r="AF173" i="3"/>
  <c r="Z171" i="3"/>
  <c r="AD180" i="3"/>
  <c r="Y178" i="3"/>
  <c r="U176" i="3"/>
  <c r="AE173" i="3"/>
  <c r="Y171" i="3"/>
  <c r="AC180" i="3"/>
  <c r="W178" i="3"/>
  <c r="AF175" i="3"/>
  <c r="AC173" i="3"/>
  <c r="X171" i="3"/>
  <c r="Z180" i="3"/>
  <c r="V178" i="3"/>
  <c r="AE175" i="3"/>
  <c r="Y173" i="3"/>
  <c r="V171" i="3"/>
  <c r="W180" i="3"/>
  <c r="AF177" i="3"/>
  <c r="AC175" i="3"/>
  <c r="W173" i="3"/>
  <c r="U171" i="3"/>
  <c r="AE179" i="3"/>
  <c r="AA177" i="3"/>
  <c r="V175" i="3"/>
  <c r="AE172" i="3"/>
  <c r="AA170" i="3"/>
  <c r="AE181" i="3"/>
  <c r="AA179" i="3"/>
  <c r="Y177" i="3"/>
  <c r="AD174" i="3"/>
  <c r="AA172" i="3"/>
  <c r="Y170" i="3"/>
  <c r="AD181" i="3"/>
  <c r="Y179" i="3"/>
  <c r="X177" i="3"/>
  <c r="AC174" i="3"/>
  <c r="Z172" i="3"/>
  <c r="X170" i="3"/>
  <c r="V179" i="3"/>
  <c r="AD172" i="3"/>
  <c r="U179" i="3"/>
  <c r="W172" i="3"/>
  <c r="AD177" i="3"/>
  <c r="U172" i="3"/>
  <c r="AC177" i="3"/>
  <c r="AF171" i="3"/>
  <c r="Z177" i="3"/>
  <c r="AC170" i="3"/>
  <c r="AF176" i="3"/>
  <c r="AB170" i="3"/>
  <c r="AA176" i="3"/>
  <c r="Z170" i="3"/>
  <c r="Z176" i="3"/>
  <c r="AB175" i="3"/>
  <c r="AC181" i="3"/>
  <c r="AA175" i="3"/>
  <c r="X181" i="3"/>
  <c r="AE174" i="3"/>
  <c r="W181" i="3"/>
  <c r="AB174" i="3"/>
  <c r="V180" i="3"/>
  <c r="X174" i="3"/>
  <c r="AF179" i="3"/>
  <c r="W174" i="3"/>
  <c r="AD179" i="3"/>
  <c r="V173" i="3"/>
  <c r="X179" i="3"/>
  <c r="U173" i="3"/>
  <c r="U352" i="3" a="1"/>
  <c r="Y111" i="3"/>
  <c r="U110" i="3"/>
  <c r="AC108" i="3"/>
  <c r="Y107" i="3"/>
  <c r="U106" i="3"/>
  <c r="AC104" i="3"/>
  <c r="Y103" i="3"/>
  <c r="U102" i="3"/>
  <c r="AC100" i="3"/>
  <c r="U111" i="3"/>
  <c r="AC109" i="3"/>
  <c r="Y108" i="3"/>
  <c r="U107" i="3"/>
  <c r="AC105" i="3"/>
  <c r="Y104" i="3"/>
  <c r="U103" i="3"/>
  <c r="AC101" i="3"/>
  <c r="Y100" i="3"/>
  <c r="AD110" i="3"/>
  <c r="Z109" i="3"/>
  <c r="V108" i="3"/>
  <c r="AD106" i="3"/>
  <c r="Z105" i="3"/>
  <c r="V104" i="3"/>
  <c r="AD102" i="3"/>
  <c r="Z101" i="3"/>
  <c r="V100" i="3"/>
  <c r="AB111" i="3"/>
  <c r="AF109" i="3"/>
  <c r="X108" i="3"/>
  <c r="AB106" i="3"/>
  <c r="U105" i="3"/>
  <c r="Z103" i="3"/>
  <c r="AD101" i="3"/>
  <c r="U100" i="3"/>
  <c r="V111" i="3"/>
  <c r="Y109" i="3"/>
  <c r="AD107" i="3"/>
  <c r="W106" i="3"/>
  <c r="AA104" i="3"/>
  <c r="AE102" i="3"/>
  <c r="W101" i="3"/>
  <c r="AF110" i="3"/>
  <c r="X109" i="3"/>
  <c r="AC107" i="3"/>
  <c r="V106" i="3"/>
  <c r="Z104" i="3"/>
  <c r="AC102" i="3"/>
  <c r="V101" i="3"/>
  <c r="AC110" i="3"/>
  <c r="V109" i="3"/>
  <c r="AA107" i="3"/>
  <c r="AE105" i="3"/>
  <c r="W104" i="3"/>
  <c r="AA102" i="3"/>
  <c r="AF100" i="3"/>
  <c r="AD111" i="3"/>
  <c r="W110" i="3"/>
  <c r="AA108" i="3"/>
  <c r="AE106" i="3"/>
  <c r="W105" i="3"/>
  <c r="AB103" i="3"/>
  <c r="AF101" i="3"/>
  <c r="X100" i="3"/>
  <c r="X110" i="3"/>
  <c r="AE107" i="3"/>
  <c r="Y105" i="3"/>
  <c r="V103" i="3"/>
  <c r="AB100" i="3"/>
  <c r="V110" i="3"/>
  <c r="AB107" i="3"/>
  <c r="X105" i="3"/>
  <c r="AF102" i="3"/>
  <c r="AA100" i="3"/>
  <c r="AE109" i="3"/>
  <c r="Z107" i="3"/>
  <c r="V105" i="3"/>
  <c r="AB102" i="3"/>
  <c r="Z100" i="3"/>
  <c r="AD109" i="3"/>
  <c r="X107" i="3"/>
  <c r="AF104" i="3"/>
  <c r="Z102" i="3"/>
  <c r="W100" i="3"/>
  <c r="AF111" i="3"/>
  <c r="AE111" i="3"/>
  <c r="AA109" i="3"/>
  <c r="V107" i="3"/>
  <c r="AD104" i="3"/>
  <c r="X102" i="3"/>
  <c r="AC111" i="3"/>
  <c r="W109" i="3"/>
  <c r="AF106" i="3"/>
  <c r="AB104" i="3"/>
  <c r="W102" i="3"/>
  <c r="AA111" i="3"/>
  <c r="U109" i="3"/>
  <c r="AC106" i="3"/>
  <c r="X104" i="3"/>
  <c r="V102" i="3"/>
  <c r="Z111" i="3"/>
  <c r="AF108" i="3"/>
  <c r="AA106" i="3"/>
  <c r="U104" i="3"/>
  <c r="AE101" i="3"/>
  <c r="X111" i="3"/>
  <c r="AE108" i="3"/>
  <c r="Z106" i="3"/>
  <c r="AF103" i="3"/>
  <c r="AB101" i="3"/>
  <c r="W111" i="3"/>
  <c r="AD108" i="3"/>
  <c r="Y106" i="3"/>
  <c r="AE103" i="3"/>
  <c r="AA101" i="3"/>
  <c r="AB110" i="3"/>
  <c r="Z108" i="3"/>
  <c r="AF105" i="3"/>
  <c r="AC103" i="3"/>
  <c r="X101" i="3"/>
  <c r="AA110" i="3"/>
  <c r="W108" i="3"/>
  <c r="AD105" i="3"/>
  <c r="AA103" i="3"/>
  <c r="U101" i="3"/>
  <c r="Z110" i="3"/>
  <c r="U108" i="3"/>
  <c r="AB105" i="3"/>
  <c r="X103" i="3"/>
  <c r="AE100" i="3"/>
  <c r="AD103" i="3"/>
  <c r="W103" i="3"/>
  <c r="Y102" i="3"/>
  <c r="Y101" i="3"/>
  <c r="AD100" i="3"/>
  <c r="AE110" i="3"/>
  <c r="Y110" i="3"/>
  <c r="AB109" i="3"/>
  <c r="AE104" i="3"/>
  <c r="AB108" i="3"/>
  <c r="AF107" i="3"/>
  <c r="W107" i="3"/>
  <c r="X106" i="3"/>
  <c r="AA105" i="3"/>
  <c r="W195" i="3"/>
  <c r="AE193" i="3"/>
  <c r="AA192" i="3"/>
  <c r="W191" i="3"/>
  <c r="AE189" i="3"/>
  <c r="AA188" i="3"/>
  <c r="W187" i="3"/>
  <c r="AE185" i="3"/>
  <c r="AA184" i="3"/>
  <c r="AE194" i="3"/>
  <c r="AA193" i="3"/>
  <c r="W192" i="3"/>
  <c r="AE190" i="3"/>
  <c r="AA189" i="3"/>
  <c r="W188" i="3"/>
  <c r="AE186" i="3"/>
  <c r="AA185" i="3"/>
  <c r="W184" i="3"/>
  <c r="AF195" i="3"/>
  <c r="AB194" i="3"/>
  <c r="X193" i="3"/>
  <c r="AF191" i="3"/>
  <c r="AB190" i="3"/>
  <c r="X189" i="3"/>
  <c r="AF187" i="3"/>
  <c r="AB186" i="3"/>
  <c r="X185" i="3"/>
  <c r="AD195" i="3"/>
  <c r="W194" i="3"/>
  <c r="AB192" i="3"/>
  <c r="AF190" i="3"/>
  <c r="W189" i="3"/>
  <c r="AB187" i="3"/>
  <c r="V195" i="3"/>
  <c r="Y193" i="3"/>
  <c r="AB191" i="3"/>
  <c r="AF189" i="3"/>
  <c r="V188" i="3"/>
  <c r="Y186" i="3"/>
  <c r="AD184" i="3"/>
  <c r="AC194" i="3"/>
  <c r="AF192" i="3"/>
  <c r="X191" i="3"/>
  <c r="Z189" i="3"/>
  <c r="AC187" i="3"/>
  <c r="U186" i="3"/>
  <c r="Y184" i="3"/>
  <c r="Y194" i="3"/>
  <c r="AC192" i="3"/>
  <c r="AD190" i="3"/>
  <c r="U189" i="3"/>
  <c r="Y187" i="3"/>
  <c r="AC185" i="3"/>
  <c r="U184" i="3"/>
  <c r="Z195" i="3"/>
  <c r="W193" i="3"/>
  <c r="V191" i="3"/>
  <c r="AE188" i="3"/>
  <c r="AD186" i="3"/>
  <c r="AE184" i="3"/>
  <c r="Y195" i="3"/>
  <c r="V193" i="3"/>
  <c r="U191" i="3"/>
  <c r="AD188" i="3"/>
  <c r="AC186" i="3"/>
  <c r="AC184" i="3"/>
  <c r="U195" i="3"/>
  <c r="AE192" i="3"/>
  <c r="AA190" i="3"/>
  <c r="AB188" i="3"/>
  <c r="Z186" i="3"/>
  <c r="Z184" i="3"/>
  <c r="V194" i="3"/>
  <c r="U192" i="3"/>
  <c r="U190" i="3"/>
  <c r="AD187" i="3"/>
  <c r="AB185" i="3"/>
  <c r="AB193" i="3"/>
  <c r="Y190" i="3"/>
  <c r="AA187" i="3"/>
  <c r="U185" i="3"/>
  <c r="AC195" i="3"/>
  <c r="AD192" i="3"/>
  <c r="V190" i="3"/>
  <c r="V187" i="3"/>
  <c r="X184" i="3"/>
  <c r="AB195" i="3"/>
  <c r="Z192" i="3"/>
  <c r="AD189" i="3"/>
  <c r="U187" i="3"/>
  <c r="V184" i="3"/>
  <c r="AA195" i="3"/>
  <c r="Y192" i="3"/>
  <c r="AC189" i="3"/>
  <c r="AF186" i="3"/>
  <c r="X195" i="3"/>
  <c r="X192" i="3"/>
  <c r="AB189" i="3"/>
  <c r="AA186" i="3"/>
  <c r="AF194" i="3"/>
  <c r="V192" i="3"/>
  <c r="Y189" i="3"/>
  <c r="X186" i="3"/>
  <c r="AD194" i="3"/>
  <c r="AE191" i="3"/>
  <c r="V189" i="3"/>
  <c r="W186" i="3"/>
  <c r="X194" i="3"/>
  <c r="AA191" i="3"/>
  <c r="Z188" i="3"/>
  <c r="AD185" i="3"/>
  <c r="AF193" i="3"/>
  <c r="Y191" i="3"/>
  <c r="X188" i="3"/>
  <c r="Y185" i="3"/>
  <c r="AD193" i="3"/>
  <c r="AC190" i="3"/>
  <c r="U188" i="3"/>
  <c r="W185" i="3"/>
  <c r="AE195" i="3"/>
  <c r="AE187" i="3"/>
  <c r="AA194" i="3"/>
  <c r="Z187" i="3"/>
  <c r="Z194" i="3"/>
  <c r="X187" i="3"/>
  <c r="U194" i="3"/>
  <c r="V186" i="3"/>
  <c r="AC193" i="3"/>
  <c r="AF185" i="3"/>
  <c r="Z193" i="3"/>
  <c r="Z185" i="3"/>
  <c r="U193" i="3"/>
  <c r="V185" i="3"/>
  <c r="AD191" i="3"/>
  <c r="AF184" i="3"/>
  <c r="AC191" i="3"/>
  <c r="AB184" i="3"/>
  <c r="Z191" i="3"/>
  <c r="Z190" i="3"/>
  <c r="X190" i="3"/>
  <c r="W190" i="3"/>
  <c r="AF188" i="3"/>
  <c r="AC188" i="3"/>
  <c r="Y188" i="3"/>
  <c r="W139" i="3"/>
  <c r="AE137" i="3"/>
  <c r="AA136" i="3"/>
  <c r="W135" i="3"/>
  <c r="AE133" i="3"/>
  <c r="AA132" i="3"/>
  <c r="W131" i="3"/>
  <c r="AE129" i="3"/>
  <c r="AA128" i="3"/>
  <c r="AE138" i="3"/>
  <c r="AA137" i="3"/>
  <c r="W136" i="3"/>
  <c r="AE134" i="3"/>
  <c r="AA133" i="3"/>
  <c r="W132" i="3"/>
  <c r="AE130" i="3"/>
  <c r="AA129" i="3"/>
  <c r="W128" i="3"/>
  <c r="AF139" i="3"/>
  <c r="AB138" i="3"/>
  <c r="X137" i="3"/>
  <c r="AF135" i="3"/>
  <c r="AB134" i="3"/>
  <c r="X133" i="3"/>
  <c r="AF131" i="3"/>
  <c r="AB130" i="3"/>
  <c r="X129" i="3"/>
  <c r="AB139" i="3"/>
  <c r="U138" i="3"/>
  <c r="Y136" i="3"/>
  <c r="AC134" i="3"/>
  <c r="U133" i="3"/>
  <c r="Z131" i="3"/>
  <c r="AD129" i="3"/>
  <c r="V128" i="3"/>
  <c r="AA139" i="3"/>
  <c r="AF137" i="3"/>
  <c r="X136" i="3"/>
  <c r="AA134" i="3"/>
  <c r="AF132" i="3"/>
  <c r="Y131" i="3"/>
  <c r="AC129" i="3"/>
  <c r="U128" i="3"/>
  <c r="AE139" i="3"/>
  <c r="V138" i="3"/>
  <c r="U136" i="3"/>
  <c r="W134" i="3"/>
  <c r="Y132" i="3"/>
  <c r="Z130" i="3"/>
  <c r="AC128" i="3"/>
  <c r="Y139" i="3"/>
  <c r="Z137" i="3"/>
  <c r="AB135" i="3"/>
  <c r="AD133" i="3"/>
  <c r="AE131" i="3"/>
  <c r="V130" i="3"/>
  <c r="X128" i="3"/>
  <c r="X139" i="3"/>
  <c r="Y137" i="3"/>
  <c r="AA135" i="3"/>
  <c r="AC133" i="3"/>
  <c r="AD131" i="3"/>
  <c r="U130" i="3"/>
  <c r="V139" i="3"/>
  <c r="W137" i="3"/>
  <c r="Z135" i="3"/>
  <c r="AB133" i="3"/>
  <c r="AC131" i="3"/>
  <c r="AF129" i="3"/>
  <c r="AF138" i="3"/>
  <c r="U137" i="3"/>
  <c r="X135" i="3"/>
  <c r="Y133" i="3"/>
  <c r="AA131" i="3"/>
  <c r="Z129" i="3"/>
  <c r="AA138" i="3"/>
  <c r="AD136" i="3"/>
  <c r="AF134" i="3"/>
  <c r="AE132" i="3"/>
  <c r="U131" i="3"/>
  <c r="V129" i="3"/>
  <c r="X138" i="3"/>
  <c r="Z136" i="3"/>
  <c r="Y134" i="3"/>
  <c r="AB132" i="3"/>
  <c r="AC130" i="3"/>
  <c r="AE128" i="3"/>
  <c r="AC137" i="3"/>
  <c r="X134" i="3"/>
  <c r="AF130" i="3"/>
  <c r="AB137" i="3"/>
  <c r="V134" i="3"/>
  <c r="AD130" i="3"/>
  <c r="V137" i="3"/>
  <c r="U134" i="3"/>
  <c r="AA130" i="3"/>
  <c r="AF136" i="3"/>
  <c r="AF133" i="3"/>
  <c r="Y130" i="3"/>
  <c r="AE136" i="3"/>
  <c r="Z133" i="3"/>
  <c r="X130" i="3"/>
  <c r="AC136" i="3"/>
  <c r="W133" i="3"/>
  <c r="W130" i="3"/>
  <c r="AD139" i="3"/>
  <c r="AB136" i="3"/>
  <c r="V133" i="3"/>
  <c r="AB129" i="3"/>
  <c r="AC139" i="3"/>
  <c r="V136" i="3"/>
  <c r="AD132" i="3"/>
  <c r="Y129" i="3"/>
  <c r="Z139" i="3"/>
  <c r="AE135" i="3"/>
  <c r="AC132" i="3"/>
  <c r="W129" i="3"/>
  <c r="U139" i="3"/>
  <c r="AD135" i="3"/>
  <c r="Z132" i="3"/>
  <c r="U129" i="3"/>
  <c r="AD138" i="3"/>
  <c r="AC135" i="3"/>
  <c r="X132" i="3"/>
  <c r="AF128" i="3"/>
  <c r="Z138" i="3"/>
  <c r="V135" i="3"/>
  <c r="U132" i="3"/>
  <c r="AB128" i="3"/>
  <c r="Y138" i="3"/>
  <c r="U135" i="3"/>
  <c r="AB131" i="3"/>
  <c r="Z128" i="3"/>
  <c r="W138" i="3"/>
  <c r="AD134" i="3"/>
  <c r="X131" i="3"/>
  <c r="Y128" i="3"/>
  <c r="AC138" i="3"/>
  <c r="AD137" i="3"/>
  <c r="Y135" i="3"/>
  <c r="Z134" i="3"/>
  <c r="V132" i="3"/>
  <c r="V131" i="3"/>
  <c r="AD128" i="3"/>
  <c r="R206" i="2"/>
  <c r="I204" i="2"/>
  <c r="H204" i="2"/>
  <c r="R203" i="2"/>
  <c r="G202" i="2"/>
  <c r="R200" i="2"/>
  <c r="Q200" i="2"/>
  <c r="I205" i="2"/>
  <c r="P200" i="2"/>
  <c r="P204" i="2"/>
  <c r="P198" i="2"/>
  <c r="N198" i="2"/>
  <c r="M208" i="2"/>
  <c r="L207" i="2"/>
  <c r="K207" i="2"/>
  <c r="N205" i="2"/>
  <c r="I206" i="2"/>
  <c r="N202" i="2"/>
  <c r="Q198" i="2"/>
  <c r="I208" i="2"/>
  <c r="K204" i="2"/>
  <c r="N208" i="2"/>
  <c r="K199" i="2"/>
  <c r="L209" i="2"/>
  <c r="G201" i="2"/>
  <c r="K208" i="2"/>
  <c r="M206" i="2"/>
  <c r="O207" i="2"/>
  <c r="H199" i="2"/>
  <c r="R209" i="2"/>
  <c r="I198" i="2"/>
  <c r="M202" i="2"/>
  <c r="L199" i="2"/>
  <c r="P206" i="2"/>
  <c r="R204" i="2"/>
  <c r="L200" i="2"/>
  <c r="O198" i="2"/>
  <c r="R207" i="2"/>
  <c r="Q205" i="2"/>
  <c r="P199" i="2"/>
  <c r="K209" i="2"/>
  <c r="Q208" i="2"/>
  <c r="H205" i="2"/>
  <c r="K203" i="2"/>
  <c r="P201" i="2"/>
  <c r="G200" i="2"/>
  <c r="M207" i="2"/>
  <c r="O208" i="2"/>
  <c r="H209" i="2"/>
  <c r="G203" i="2"/>
  <c r="M209" i="2"/>
  <c r="I207" i="2"/>
  <c r="M203" i="2"/>
  <c r="N201" i="2"/>
  <c r="G198" i="2"/>
  <c r="H203" i="2"/>
  <c r="K201" i="2"/>
  <c r="K202" i="2"/>
  <c r="K206" i="2"/>
  <c r="Q207" i="2"/>
  <c r="M205" i="2"/>
  <c r="Q201" i="2"/>
  <c r="R199" i="2"/>
  <c r="I201" i="2"/>
  <c r="L204" i="2"/>
  <c r="O202" i="2"/>
  <c r="R208" i="2"/>
  <c r="J205" i="2"/>
  <c r="N209" i="2"/>
  <c r="J206" i="2"/>
  <c r="Q203" i="2"/>
  <c r="I200" i="2"/>
  <c r="K198" i="2"/>
  <c r="M204" i="2"/>
  <c r="P205" i="2"/>
  <c r="G204" i="2"/>
  <c r="M199" i="2"/>
  <c r="O204" i="2"/>
  <c r="J202" i="2"/>
  <c r="M198" i="2"/>
  <c r="O209" i="2"/>
  <c r="P207" i="2"/>
  <c r="H207" i="2"/>
  <c r="K205" i="2"/>
  <c r="I199" i="2"/>
  <c r="P202" i="2"/>
  <c r="R202" i="2"/>
  <c r="O200" i="2"/>
  <c r="J208" i="2"/>
  <c r="H208" i="2"/>
  <c r="L208" i="2"/>
  <c r="O206" i="2"/>
  <c r="L201" i="2"/>
  <c r="L202" i="2"/>
  <c r="H206" i="2"/>
  <c r="J200" i="2"/>
  <c r="J201" i="2"/>
  <c r="R198" i="2"/>
  <c r="N206" i="2"/>
  <c r="L206" i="2"/>
  <c r="P209" i="2"/>
  <c r="J199" i="2"/>
  <c r="G208" i="2"/>
  <c r="O205" i="2"/>
  <c r="J209" i="2"/>
  <c r="N203" i="2"/>
  <c r="O199" i="2"/>
  <c r="P208" i="2"/>
  <c r="G205" i="2"/>
  <c r="Q204" i="2"/>
  <c r="N200" i="2"/>
  <c r="G209" i="2"/>
  <c r="Q206" i="2"/>
  <c r="H198" i="2"/>
  <c r="G207" i="2"/>
  <c r="L203" i="2"/>
  <c r="I203" i="2"/>
  <c r="R201" i="2"/>
  <c r="I209" i="2"/>
  <c r="L205" i="2"/>
  <c r="O201" i="2"/>
  <c r="M201" i="2"/>
  <c r="J203" i="2"/>
  <c r="K200" i="2"/>
  <c r="N207" i="2"/>
  <c r="P203" i="2"/>
  <c r="H200" i="2"/>
  <c r="Q199" i="2"/>
  <c r="N204" i="2"/>
  <c r="H202" i="2"/>
  <c r="N199" i="2"/>
  <c r="O203" i="2"/>
  <c r="G206" i="2"/>
  <c r="I202" i="2"/>
  <c r="L198" i="2"/>
  <c r="J198" i="2"/>
  <c r="R205" i="2"/>
  <c r="G199" i="2"/>
  <c r="Q202" i="2"/>
  <c r="J204" i="2"/>
  <c r="M200" i="2"/>
  <c r="Q209" i="2"/>
  <c r="H201" i="2"/>
  <c r="J207" i="2"/>
  <c r="Q320" i="2"/>
  <c r="J318" i="2"/>
  <c r="J319" i="2"/>
  <c r="M311" i="2"/>
  <c r="H319" i="2"/>
  <c r="M312" i="2"/>
  <c r="N318" i="2"/>
  <c r="H314" i="2"/>
  <c r="M319" i="2"/>
  <c r="L318" i="2"/>
  <c r="M310" i="2"/>
  <c r="K313" i="2"/>
  <c r="Q315" i="2"/>
  <c r="P317" i="2"/>
  <c r="I311" i="2"/>
  <c r="R316" i="2"/>
  <c r="L312" i="2"/>
  <c r="H317" i="2"/>
  <c r="Q312" i="2"/>
  <c r="K310" i="2"/>
  <c r="J313" i="2"/>
  <c r="Q316" i="2"/>
  <c r="I320" i="2"/>
  <c r="O321" i="2"/>
  <c r="H321" i="2"/>
  <c r="N315" i="2"/>
  <c r="Q310" i="2"/>
  <c r="J315" i="2"/>
  <c r="G318" i="2"/>
  <c r="L320" i="2"/>
  <c r="P315" i="2"/>
  <c r="G311" i="2"/>
  <c r="P316" i="2"/>
  <c r="J311" i="2"/>
  <c r="Q311" i="2"/>
  <c r="K320" i="2"/>
  <c r="L319" i="2"/>
  <c r="J314" i="2"/>
  <c r="P319" i="2"/>
  <c r="M313" i="2"/>
  <c r="G310" i="2"/>
  <c r="I315" i="2"/>
  <c r="R321" i="2"/>
  <c r="P312" i="2"/>
  <c r="K315" i="2"/>
  <c r="I316" i="2"/>
  <c r="G319" i="2"/>
  <c r="L317" i="2"/>
  <c r="R312" i="2"/>
  <c r="K317" i="2"/>
  <c r="R311" i="2"/>
  <c r="N312" i="2"/>
  <c r="P321" i="2"/>
  <c r="I313" i="2"/>
  <c r="R315" i="2"/>
  <c r="L313" i="2"/>
  <c r="G312" i="2"/>
  <c r="N316" i="2"/>
  <c r="G320" i="2"/>
  <c r="K321" i="2"/>
  <c r="O317" i="2"/>
  <c r="H316" i="2"/>
  <c r="N311" i="2"/>
  <c r="M315" i="2"/>
  <c r="I310" i="2"/>
  <c r="R314" i="2"/>
  <c r="L314" i="2"/>
  <c r="N320" i="2"/>
  <c r="J316" i="2"/>
  <c r="O310" i="2"/>
  <c r="J312" i="2"/>
  <c r="N321" i="2"/>
  <c r="P314" i="2"/>
  <c r="J310" i="2"/>
  <c r="P313" i="2"/>
  <c r="K312" i="2"/>
  <c r="R317" i="2"/>
  <c r="M314" i="2"/>
  <c r="L321" i="2"/>
  <c r="I314" i="2"/>
  <c r="N314" i="2"/>
  <c r="J320" i="2"/>
  <c r="O320" i="2"/>
  <c r="G321" i="2"/>
  <c r="I312" i="2"/>
  <c r="Q314" i="2"/>
  <c r="I321" i="2"/>
  <c r="L311" i="2"/>
  <c r="L310" i="2"/>
  <c r="Q318" i="2"/>
  <c r="I317" i="2"/>
  <c r="R318" i="2"/>
  <c r="O318" i="2"/>
  <c r="M318" i="2"/>
  <c r="N310" i="2"/>
  <c r="M317" i="2"/>
  <c r="H310" i="2"/>
  <c r="R313" i="2"/>
  <c r="H315" i="2"/>
  <c r="G314" i="2"/>
  <c r="N317" i="2"/>
  <c r="G317" i="2"/>
  <c r="L316" i="2"/>
  <c r="O319" i="2"/>
  <c r="R320" i="2"/>
  <c r="O312" i="2"/>
  <c r="K316" i="2"/>
  <c r="H311" i="2"/>
  <c r="P318" i="2"/>
  <c r="P311" i="2"/>
  <c r="Q321" i="2"/>
  <c r="M321" i="2"/>
  <c r="O315" i="2"/>
  <c r="O314" i="2"/>
  <c r="J317" i="2"/>
  <c r="G315" i="2"/>
  <c r="N319" i="2"/>
  <c r="O316" i="2"/>
  <c r="Q313" i="2"/>
  <c r="N313" i="2"/>
  <c r="G316" i="2"/>
  <c r="M320" i="2"/>
  <c r="Q319" i="2"/>
  <c r="K314" i="2"/>
  <c r="H313" i="2"/>
  <c r="L315" i="2"/>
  <c r="H318" i="2"/>
  <c r="R310" i="2"/>
  <c r="K319" i="2"/>
  <c r="R319" i="2"/>
  <c r="K318" i="2"/>
  <c r="P320" i="2"/>
  <c r="I319" i="2"/>
  <c r="I318" i="2"/>
  <c r="G313" i="2"/>
  <c r="K311" i="2"/>
  <c r="O313" i="2"/>
  <c r="J321" i="2"/>
  <c r="Q317" i="2"/>
  <c r="M316" i="2"/>
  <c r="O311" i="2"/>
  <c r="H320" i="2"/>
  <c r="H312" i="2"/>
  <c r="P310" i="2"/>
  <c r="AA145" i="2"/>
  <c r="AE146" i="2"/>
  <c r="W148" i="2"/>
  <c r="X143" i="2"/>
  <c r="V151" i="2"/>
  <c r="Z143" i="2"/>
  <c r="AF146" i="2"/>
  <c r="Y152" i="2"/>
  <c r="AA143" i="2"/>
  <c r="W153" i="2"/>
  <c r="W146" i="2"/>
  <c r="AF147" i="2"/>
  <c r="AE144" i="2"/>
  <c r="X145" i="2"/>
  <c r="AA148" i="2"/>
  <c r="AD144" i="2"/>
  <c r="AE153" i="2"/>
  <c r="X148" i="2"/>
  <c r="AC143" i="2"/>
  <c r="W149" i="2"/>
  <c r="Z145" i="2"/>
  <c r="AE151" i="2"/>
  <c r="U149" i="2"/>
  <c r="X105" i="2"/>
  <c r="AD111" i="2"/>
  <c r="Z26" i="2"/>
  <c r="Y21" i="2"/>
  <c r="AF18" i="2"/>
  <c r="X20" i="2"/>
  <c r="AC149" i="2"/>
  <c r="Y145" i="2"/>
  <c r="X153" i="2"/>
  <c r="Y143" i="2"/>
  <c r="X104" i="2"/>
  <c r="W67" i="2"/>
  <c r="AE69" i="2"/>
  <c r="AB145" i="2"/>
  <c r="AB144" i="2"/>
  <c r="AC144" i="2"/>
  <c r="W108" i="2"/>
  <c r="Y60" i="2"/>
  <c r="AE102" i="2"/>
  <c r="AB148" i="2"/>
  <c r="AF149" i="2"/>
  <c r="AD147" i="2"/>
  <c r="AD105" i="2"/>
  <c r="AC68" i="2"/>
  <c r="U142" i="2"/>
  <c r="AD148" i="2"/>
  <c r="AC151" i="2"/>
  <c r="AD151" i="2"/>
  <c r="V19" i="2"/>
  <c r="AC65" i="2"/>
  <c r="AD152" i="2"/>
  <c r="X152" i="2"/>
  <c r="Z153" i="2"/>
  <c r="V153" i="2"/>
  <c r="Z27" i="2"/>
  <c r="AC69" i="2"/>
  <c r="Z19" i="2"/>
  <c r="X61" i="2"/>
  <c r="U25" i="2"/>
  <c r="AE63" i="2"/>
  <c r="Z25" i="2"/>
  <c r="AE65" i="2"/>
  <c r="AF153" i="2"/>
  <c r="X19" i="2"/>
  <c r="Y58" i="2"/>
  <c r="AB20" i="2"/>
  <c r="V69" i="2"/>
  <c r="V17" i="2"/>
  <c r="Z58" i="2"/>
  <c r="AC101" i="2"/>
  <c r="AF104" i="2"/>
  <c r="AC19" i="2"/>
  <c r="AA21" i="2"/>
  <c r="AD27" i="2"/>
  <c r="AB21" i="2"/>
  <c r="V64" i="2"/>
  <c r="W59" i="2"/>
  <c r="V68" i="2"/>
  <c r="AD59" i="2"/>
  <c r="AF148" i="2"/>
  <c r="AB153" i="2"/>
  <c r="AE148" i="2"/>
  <c r="AA150" i="2"/>
  <c r="AA151" i="2"/>
  <c r="U143" i="2"/>
  <c r="X147" i="2"/>
  <c r="AA149" i="2"/>
  <c r="U146" i="2"/>
  <c r="U102" i="2"/>
  <c r="X106" i="2"/>
  <c r="W23" i="2"/>
  <c r="AD21" i="2"/>
  <c r="W17" i="2"/>
  <c r="AF22" i="2"/>
  <c r="AC60" i="2"/>
  <c r="AB62" i="2"/>
  <c r="Z59" i="2"/>
  <c r="Z66" i="2"/>
  <c r="AE150" i="2"/>
  <c r="Y147" i="2"/>
  <c r="V105" i="2"/>
  <c r="AC102" i="2"/>
  <c r="AD16" i="2"/>
  <c r="AC23" i="2"/>
  <c r="AA18" i="2"/>
  <c r="X24" i="2"/>
  <c r="W61" i="2"/>
  <c r="U66" i="2"/>
  <c r="AC61" i="2"/>
  <c r="AD67" i="2"/>
  <c r="AC111" i="2"/>
  <c r="W22" i="2"/>
  <c r="W20" i="2"/>
  <c r="AF25" i="2"/>
  <c r="W25" i="2"/>
  <c r="Y19" i="2"/>
  <c r="Y64" i="2"/>
  <c r="U58" i="2"/>
  <c r="AA59" i="2"/>
  <c r="U64" i="2"/>
  <c r="X142" i="2"/>
  <c r="AC142" i="2"/>
  <c r="AD150" i="2"/>
  <c r="W152" i="2"/>
  <c r="V142" i="2"/>
  <c r="W147" i="2"/>
  <c r="AE145" i="2"/>
  <c r="AB150" i="2"/>
  <c r="AA144" i="2"/>
  <c r="Y148" i="2"/>
  <c r="AB152" i="2"/>
  <c r="AA153" i="2"/>
  <c r="U150" i="2"/>
  <c r="AB109" i="2"/>
  <c r="Y22" i="2"/>
  <c r="Z23" i="2"/>
  <c r="AC17" i="2"/>
  <c r="AA26" i="2"/>
  <c r="AC20" i="2"/>
  <c r="AA61" i="2"/>
  <c r="AA64" i="2"/>
  <c r="AE60" i="2"/>
  <c r="Y65" i="2"/>
  <c r="AA146" i="2"/>
  <c r="U147" i="2"/>
  <c r="AB146" i="2"/>
  <c r="AC148" i="2"/>
  <c r="AC150" i="2"/>
  <c r="Z147" i="2"/>
  <c r="Y149" i="2"/>
  <c r="AA142" i="2"/>
  <c r="X146" i="2"/>
  <c r="W150" i="2"/>
  <c r="W142" i="2"/>
  <c r="V143" i="2"/>
  <c r="Y151" i="2"/>
  <c r="AC109" i="2"/>
  <c r="AD22" i="2"/>
  <c r="U27" i="2"/>
  <c r="AB19" i="2"/>
  <c r="AB22" i="2"/>
  <c r="AD60" i="2"/>
  <c r="W65" i="2"/>
  <c r="AD66" i="2"/>
  <c r="AF68" i="2"/>
  <c r="AC66" i="2"/>
  <c r="Y110" i="2"/>
  <c r="V23" i="2"/>
  <c r="AE16" i="2"/>
  <c r="V18" i="2"/>
  <c r="AF23" i="2"/>
  <c r="AF62" i="2"/>
  <c r="Z68" i="2"/>
  <c r="AF66" i="2"/>
  <c r="X58" i="2"/>
  <c r="U68" i="2"/>
  <c r="AF143" i="2"/>
  <c r="AF150" i="2"/>
  <c r="V144" i="2"/>
  <c r="Y142" i="2"/>
  <c r="V146" i="2"/>
  <c r="AE149" i="2"/>
  <c r="AC153" i="2"/>
  <c r="AC145" i="2"/>
  <c r="AD145" i="2"/>
  <c r="Z142" i="2"/>
  <c r="Z110" i="2"/>
  <c r="W16" i="2"/>
  <c r="AF20" i="2"/>
  <c r="Y20" i="2"/>
  <c r="X25" i="2"/>
  <c r="AF59" i="2"/>
  <c r="V58" i="2"/>
  <c r="Y69" i="2"/>
  <c r="AB59" i="2"/>
  <c r="AA69" i="2"/>
  <c r="AB143" i="2"/>
  <c r="AC147" i="2"/>
  <c r="AF145" i="2"/>
  <c r="AE147" i="2"/>
  <c r="AB151" i="2"/>
  <c r="W143" i="2"/>
  <c r="AA147" i="2"/>
  <c r="V147" i="2"/>
  <c r="AD143" i="2"/>
  <c r="AC103" i="2"/>
  <c r="AC100" i="2"/>
  <c r="AF16" i="2"/>
  <c r="Z24" i="2"/>
  <c r="AE22" i="2"/>
  <c r="AB26" i="2"/>
  <c r="U63" i="2"/>
  <c r="AE61" i="2"/>
  <c r="AB58" i="2"/>
  <c r="AF60" i="2"/>
  <c r="Z60" i="2"/>
  <c r="V150" i="2"/>
  <c r="AF142" i="2"/>
  <c r="AF152" i="2"/>
  <c r="U148" i="2"/>
  <c r="AC152" i="2"/>
  <c r="W151" i="2"/>
  <c r="X151" i="2"/>
  <c r="Z149" i="2"/>
  <c r="AB149" i="2"/>
  <c r="Y153" i="2"/>
  <c r="AF144" i="2"/>
  <c r="X149" i="2"/>
  <c r="Z148" i="2"/>
  <c r="V145" i="2"/>
  <c r="W104" i="2"/>
  <c r="AD100" i="2"/>
  <c r="Z17" i="2"/>
  <c r="W18" i="2"/>
  <c r="AE24" i="2"/>
  <c r="AF27" i="2"/>
  <c r="W63" i="2"/>
  <c r="X65" i="2"/>
  <c r="AB60" i="2"/>
  <c r="X62" i="2"/>
  <c r="Z64" i="2"/>
  <c r="AB147" i="2"/>
  <c r="X144" i="2"/>
  <c r="AF151" i="2"/>
  <c r="Z144" i="2"/>
  <c r="AE143" i="2"/>
  <c r="U145" i="2"/>
  <c r="U153" i="2"/>
  <c r="Z151" i="2"/>
  <c r="AD142" i="2"/>
  <c r="AC146" i="2"/>
  <c r="U151" i="2"/>
  <c r="AD149" i="2"/>
  <c r="Z146" i="2"/>
  <c r="AA104" i="2"/>
  <c r="AB102" i="2"/>
  <c r="AC25" i="2"/>
  <c r="AC21" i="2"/>
  <c r="V27" i="2"/>
  <c r="Y17" i="2"/>
  <c r="AE67" i="2"/>
  <c r="AD58" i="2"/>
  <c r="AE62" i="2"/>
  <c r="U69" i="2"/>
  <c r="AD65" i="2"/>
  <c r="AE152" i="2"/>
  <c r="U144" i="2"/>
  <c r="V152" i="2"/>
  <c r="AD146" i="2"/>
  <c r="AB142" i="2"/>
  <c r="Y146" i="2"/>
  <c r="X150" i="2"/>
  <c r="AE142" i="2"/>
  <c r="Z152" i="2"/>
  <c r="V149" i="2"/>
  <c r="V110" i="2"/>
  <c r="Y104" i="2"/>
  <c r="X26" i="2"/>
  <c r="X18" i="2"/>
  <c r="AA16" i="2"/>
  <c r="AC22" i="2"/>
  <c r="W60" i="2"/>
  <c r="AE58" i="2"/>
  <c r="X63" i="2"/>
  <c r="Y66" i="2"/>
  <c r="AA152" i="2"/>
  <c r="W145" i="2"/>
  <c r="Y150" i="2"/>
  <c r="Y144" i="2"/>
  <c r="V148" i="2"/>
  <c r="U152" i="2"/>
  <c r="W144" i="2"/>
  <c r="AD153" i="2"/>
  <c r="AA101" i="2"/>
  <c r="AA106" i="2"/>
  <c r="W19" i="2"/>
  <c r="AF21" i="2"/>
  <c r="W27" i="2"/>
  <c r="AB17" i="2"/>
  <c r="Z63" i="2"/>
  <c r="V62" i="2"/>
  <c r="AB61" i="2"/>
  <c r="AC67" i="2"/>
  <c r="AE91" i="2"/>
  <c r="AE96" i="2"/>
  <c r="AD92" i="2"/>
  <c r="AC91" i="2"/>
  <c r="Y108" i="2"/>
  <c r="AE105" i="2"/>
  <c r="AE111" i="2"/>
  <c r="W111" i="2"/>
  <c r="V102" i="2"/>
  <c r="AF103" i="2"/>
  <c r="AA107" i="2"/>
  <c r="Z111" i="2"/>
  <c r="AF108" i="2"/>
  <c r="AE87" i="2"/>
  <c r="AD88" i="2"/>
  <c r="X95" i="2"/>
  <c r="AB88" i="2"/>
  <c r="Y87" i="2"/>
  <c r="AE90" i="2"/>
  <c r="U96" i="2"/>
  <c r="AC96" i="2"/>
  <c r="Y94" i="2"/>
  <c r="AA108" i="2"/>
  <c r="AD110" i="2"/>
  <c r="AF102" i="2"/>
  <c r="V100" i="2"/>
  <c r="AD103" i="2"/>
  <c r="AB105" i="2"/>
  <c r="W109" i="2"/>
  <c r="Z100" i="2"/>
  <c r="X110" i="2"/>
  <c r="AA93" i="2"/>
  <c r="X93" i="2"/>
  <c r="AC86" i="2"/>
  <c r="Z91" i="2"/>
  <c r="AF88" i="2"/>
  <c r="Z92" i="2"/>
  <c r="AC97" i="2"/>
  <c r="W87" i="2"/>
  <c r="AC95" i="2"/>
  <c r="Y24" i="2"/>
  <c r="AA27" i="2"/>
  <c r="Z20" i="2"/>
  <c r="AE18" i="2"/>
  <c r="AE21" i="2"/>
  <c r="AD18" i="2"/>
  <c r="AE19" i="2"/>
  <c r="U16" i="2"/>
  <c r="AB25" i="2"/>
  <c r="X64" i="2"/>
  <c r="X67" i="2"/>
  <c r="AB68" i="2"/>
  <c r="AD69" i="2"/>
  <c r="AD64" i="2"/>
  <c r="AF63" i="2"/>
  <c r="AB63" i="2"/>
  <c r="V61" i="2"/>
  <c r="V59" i="2"/>
  <c r="AA86" i="2"/>
  <c r="V109" i="2"/>
  <c r="Z101" i="2"/>
  <c r="Z107" i="2"/>
  <c r="U103" i="2"/>
  <c r="Z105" i="2"/>
  <c r="X107" i="2"/>
  <c r="AE110" i="2"/>
  <c r="AD101" i="2"/>
  <c r="AB111" i="2"/>
  <c r="Y96" i="2"/>
  <c r="AA89" i="2"/>
  <c r="U91" i="2"/>
  <c r="X94" i="2"/>
  <c r="AB90" i="2"/>
  <c r="V94" i="2"/>
  <c r="X86" i="2"/>
  <c r="AA88" i="2"/>
  <c r="U97" i="2"/>
  <c r="AA20" i="2"/>
  <c r="AB23" i="2"/>
  <c r="V22" i="2"/>
  <c r="V24" i="2"/>
  <c r="AD20" i="2"/>
  <c r="W21" i="2"/>
  <c r="AF26" i="2"/>
  <c r="V66" i="2"/>
  <c r="U67" i="2"/>
  <c r="AF65" i="2"/>
  <c r="AF64" i="2"/>
  <c r="Z62" i="2"/>
  <c r="AB104" i="2"/>
  <c r="W106" i="2"/>
  <c r="W103" i="2"/>
  <c r="V106" i="2"/>
  <c r="U107" i="2"/>
  <c r="AE108" i="2"/>
  <c r="V101" i="2"/>
  <c r="V103" i="2"/>
  <c r="U100" i="2"/>
  <c r="Z96" i="2"/>
  <c r="AC93" i="2"/>
  <c r="AF95" i="2"/>
  <c r="AF96" i="2"/>
  <c r="X92" i="2"/>
  <c r="AD95" i="2"/>
  <c r="AF87" i="2"/>
  <c r="AE89" i="2"/>
  <c r="AD86" i="2"/>
  <c r="AB24" i="2"/>
  <c r="AE20" i="2"/>
  <c r="X27" i="2"/>
  <c r="AA25" i="2"/>
  <c r="V26" i="2"/>
  <c r="U23" i="2"/>
  <c r="AA22" i="2"/>
  <c r="AC18" i="2"/>
  <c r="AC16" i="2"/>
  <c r="AA66" i="2"/>
  <c r="W64" i="2"/>
  <c r="AF61" i="2"/>
  <c r="X60" i="2"/>
  <c r="Z69" i="2"/>
  <c r="W68" i="2"/>
  <c r="X66" i="2"/>
  <c r="AD63" i="2"/>
  <c r="AD61" i="2"/>
  <c r="AA87" i="2"/>
  <c r="Z109" i="2"/>
  <c r="X111" i="2"/>
  <c r="AE107" i="2"/>
  <c r="AB108" i="2"/>
  <c r="AC108" i="2"/>
  <c r="AA110" i="2"/>
  <c r="AD102" i="2"/>
  <c r="Z104" i="2"/>
  <c r="Y101" i="2"/>
  <c r="AD96" i="2"/>
  <c r="AC89" i="2"/>
  <c r="AF86" i="2"/>
  <c r="AB86" i="2"/>
  <c r="AF93" i="2"/>
  <c r="Y97" i="2"/>
  <c r="AB89" i="2"/>
  <c r="W91" i="2"/>
  <c r="V88" i="2"/>
  <c r="W24" i="2"/>
  <c r="Y16" i="2"/>
  <c r="AD17" i="2"/>
  <c r="U17" i="2"/>
  <c r="V16" i="2"/>
  <c r="AF24" i="2"/>
  <c r="AE23" i="2"/>
  <c r="U20" i="2"/>
  <c r="U18" i="2"/>
  <c r="AB66" i="2"/>
  <c r="Y67" i="2"/>
  <c r="Z65" i="2"/>
  <c r="AA62" i="2"/>
  <c r="U59" i="2"/>
  <c r="W58" i="2"/>
  <c r="AB67" i="2"/>
  <c r="V65" i="2"/>
  <c r="V63" i="2"/>
  <c r="W100" i="2"/>
  <c r="Y106" i="2"/>
  <c r="AC104" i="2"/>
  <c r="Y100" i="2"/>
  <c r="AF111" i="2"/>
  <c r="Z102" i="2"/>
  <c r="U106" i="2"/>
  <c r="V107" i="2"/>
  <c r="U104" i="2"/>
  <c r="AD87" i="2"/>
  <c r="U90" i="2"/>
  <c r="X96" i="2"/>
  <c r="AF91" i="2"/>
  <c r="W97" i="2"/>
  <c r="AB87" i="2"/>
  <c r="AE92" i="2"/>
  <c r="AE93" i="2"/>
  <c r="AD90" i="2"/>
  <c r="Y89" i="2"/>
  <c r="AA92" i="2"/>
  <c r="AD104" i="2"/>
  <c r="Y111" i="2"/>
  <c r="AD107" i="2"/>
  <c r="Z103" i="2"/>
  <c r="AB100" i="2"/>
  <c r="V104" i="2"/>
  <c r="AC107" i="2"/>
  <c r="Z108" i="2"/>
  <c r="Y105" i="2"/>
  <c r="U88" i="2"/>
  <c r="AC94" i="2"/>
  <c r="W88" i="2"/>
  <c r="AF94" i="2"/>
  <c r="Z87" i="2"/>
  <c r="X89" i="2"/>
  <c r="AA94" i="2"/>
  <c r="W95" i="2"/>
  <c r="V92" i="2"/>
  <c r="AE17" i="2"/>
  <c r="Y26" i="2"/>
  <c r="AB27" i="2"/>
  <c r="AA23" i="2"/>
  <c r="X22" i="2"/>
  <c r="Z18" i="2"/>
  <c r="AE27" i="2"/>
  <c r="U24" i="2"/>
  <c r="U22" i="2"/>
  <c r="X59" i="2"/>
  <c r="AF67" i="2"/>
  <c r="U62" i="2"/>
  <c r="AD68" i="2"/>
  <c r="AA65" i="2"/>
  <c r="W62" i="2"/>
  <c r="AC59" i="2"/>
  <c r="X69" i="2"/>
  <c r="V67" i="2"/>
  <c r="AF109" i="2"/>
  <c r="AE101" i="2"/>
  <c r="W110" i="2"/>
  <c r="Z106" i="2"/>
  <c r="W102" i="2"/>
  <c r="AC105" i="2"/>
  <c r="X109" i="2"/>
  <c r="AD109" i="2"/>
  <c r="AC106" i="2"/>
  <c r="W92" i="2"/>
  <c r="W86" i="2"/>
  <c r="AA90" i="2"/>
  <c r="U87" i="2"/>
  <c r="V89" i="2"/>
  <c r="AF90" i="2"/>
  <c r="W96" i="2"/>
  <c r="AA96" i="2"/>
  <c r="Z93" i="2"/>
  <c r="AE25" i="2"/>
  <c r="AB16" i="2"/>
  <c r="AF17" i="2"/>
  <c r="AD25" i="2"/>
  <c r="AA24" i="2"/>
  <c r="AD19" i="2"/>
  <c r="X17" i="2"/>
  <c r="Y25" i="2"/>
  <c r="Y23" i="2"/>
  <c r="AE59" i="2"/>
  <c r="Z61" i="2"/>
  <c r="AB65" i="2"/>
  <c r="AA58" i="2"/>
  <c r="Z67" i="2"/>
  <c r="AA63" i="2"/>
  <c r="U61" i="2"/>
  <c r="AC58" i="2"/>
  <c r="AA68" i="2"/>
  <c r="AB94" i="2"/>
  <c r="U86" i="2"/>
  <c r="X100" i="2"/>
  <c r="AD106" i="2"/>
  <c r="AF101" i="2"/>
  <c r="AA109" i="2"/>
  <c r="AE103" i="2"/>
  <c r="Y107" i="2"/>
  <c r="AF110" i="2"/>
  <c r="V111" i="2"/>
  <c r="U108" i="2"/>
  <c r="V97" i="2"/>
  <c r="W90" i="2"/>
  <c r="AB93" i="2"/>
  <c r="AD89" i="2"/>
  <c r="AC90" i="2"/>
  <c r="AB92" i="2"/>
  <c r="AD97" i="2"/>
  <c r="AE97" i="2"/>
  <c r="AD94" i="2"/>
  <c r="U19" i="2"/>
  <c r="V20" i="2"/>
  <c r="Z21" i="2"/>
  <c r="AC27" i="2"/>
  <c r="AD26" i="2"/>
  <c r="V21" i="2"/>
  <c r="AB18" i="2"/>
  <c r="AC26" i="2"/>
  <c r="AC24" i="2"/>
  <c r="V60" i="2"/>
  <c r="AB64" i="2"/>
  <c r="AE68" i="2"/>
  <c r="AA60" i="2"/>
  <c r="AF69" i="2"/>
  <c r="AE64" i="2"/>
  <c r="Y62" i="2"/>
  <c r="U60" i="2"/>
  <c r="W69" i="2"/>
  <c r="W105" i="2"/>
  <c r="AA111" i="2"/>
  <c r="U105" i="2"/>
  <c r="AE100" i="2"/>
  <c r="AA105" i="2"/>
  <c r="U109" i="2"/>
  <c r="AB101" i="2"/>
  <c r="AF100" i="2"/>
  <c r="Y109" i="2"/>
  <c r="X88" i="2"/>
  <c r="AE94" i="2"/>
  <c r="AB96" i="2"/>
  <c r="AC92" i="2"/>
  <c r="Y92" i="2"/>
  <c r="W94" i="2"/>
  <c r="AE86" i="2"/>
  <c r="Y86" i="2"/>
  <c r="V96" i="2"/>
  <c r="W26" i="2"/>
  <c r="X23" i="2"/>
  <c r="AD24" i="2"/>
  <c r="AA17" i="2"/>
  <c r="Z16" i="2"/>
  <c r="Z22" i="2"/>
  <c r="AF19" i="2"/>
  <c r="X16" i="2"/>
  <c r="U26" i="2"/>
  <c r="Y63" i="2"/>
  <c r="Y68" i="2"/>
  <c r="AF58" i="2"/>
  <c r="AD62" i="2"/>
  <c r="Y59" i="2"/>
  <c r="W66" i="2"/>
  <c r="AC63" i="2"/>
  <c r="Y61" i="2"/>
  <c r="X68" i="2"/>
  <c r="U110" i="2"/>
  <c r="AA102" i="2"/>
  <c r="AF107" i="2"/>
  <c r="AA103" i="2"/>
  <c r="W107" i="2"/>
  <c r="AB110" i="2"/>
  <c r="X103" i="2"/>
  <c r="X102" i="2"/>
  <c r="AC110" i="2"/>
  <c r="V93" i="2"/>
  <c r="Z86" i="2"/>
  <c r="Y88" i="2"/>
  <c r="Y95" i="2"/>
  <c r="U94" i="2"/>
  <c r="AE95" i="2"/>
  <c r="Z88" i="2"/>
  <c r="AC87" i="2"/>
  <c r="Z97" i="2"/>
  <c r="U21" i="2"/>
  <c r="AE26" i="2"/>
  <c r="AA19" i="2"/>
  <c r="Y18" i="2"/>
  <c r="AD23" i="2"/>
  <c r="X21" i="2"/>
  <c r="Y27" i="2"/>
  <c r="AE66" i="2"/>
  <c r="AC64" i="2"/>
  <c r="AA67" i="2"/>
  <c r="U65" i="2"/>
  <c r="AC62" i="2"/>
  <c r="X87" i="2"/>
  <c r="AA91" i="2"/>
  <c r="AA95" i="2"/>
  <c r="X91" i="2"/>
  <c r="Z89" i="2"/>
  <c r="Y103" i="2"/>
  <c r="W101" i="2"/>
  <c r="AE106" i="2"/>
  <c r="U111" i="2"/>
  <c r="AB106" i="2"/>
  <c r="AD108" i="2"/>
  <c r="U101" i="2"/>
  <c r="AE104" i="2"/>
  <c r="AB103" i="2"/>
  <c r="AE88" i="2"/>
  <c r="AB97" i="2"/>
  <c r="X90" i="2"/>
  <c r="Y91" i="2"/>
  <c r="V87" i="2"/>
  <c r="AB95" i="2"/>
  <c r="AA97" i="2"/>
  <c r="V90" i="2"/>
  <c r="U89" i="2"/>
  <c r="AB91" i="2"/>
  <c r="AC88" i="2"/>
  <c r="V95" i="2"/>
  <c r="AD93" i="2"/>
  <c r="AF89" i="2"/>
  <c r="X97" i="2"/>
  <c r="V91" i="2"/>
  <c r="AD91" i="2"/>
  <c r="Y90" i="2"/>
  <c r="W93" i="2"/>
  <c r="AF92" i="2"/>
  <c r="Y93" i="2"/>
  <c r="X108" i="2"/>
  <c r="X101" i="2"/>
  <c r="AF106" i="2"/>
  <c r="V108" i="2"/>
  <c r="AA100" i="2"/>
  <c r="Y102" i="2"/>
  <c r="AF105" i="2"/>
  <c r="AE109" i="2"/>
  <c r="U92" i="2"/>
  <c r="AF97" i="2"/>
  <c r="Z90" i="2"/>
  <c r="V86" i="2"/>
  <c r="Z95" i="2"/>
  <c r="W89" i="2"/>
  <c r="Z94" i="2"/>
  <c r="U95" i="2"/>
  <c r="AA181" i="2"/>
  <c r="W180" i="2"/>
  <c r="AE178" i="2"/>
  <c r="AA177" i="2"/>
  <c r="W176" i="2"/>
  <c r="AE174" i="2"/>
  <c r="AA173" i="2"/>
  <c r="W172" i="2"/>
  <c r="AE170" i="2"/>
  <c r="AF181" i="2"/>
  <c r="AB180" i="2"/>
  <c r="X179" i="2"/>
  <c r="AF177" i="2"/>
  <c r="AB176" i="2"/>
  <c r="X175" i="2"/>
  <c r="AF173" i="2"/>
  <c r="AB172" i="2"/>
  <c r="X171" i="2"/>
  <c r="AE180" i="2"/>
  <c r="Y179" i="2"/>
  <c r="AD177" i="2"/>
  <c r="X176" i="2"/>
  <c r="AC174" i="2"/>
  <c r="W173" i="2"/>
  <c r="AC171" i="2"/>
  <c r="W170" i="2"/>
  <c r="AE181" i="2"/>
  <c r="Y180" i="2"/>
  <c r="AD178" i="2"/>
  <c r="X177" i="2"/>
  <c r="AD175" i="2"/>
  <c r="X174" i="2"/>
  <c r="AD172" i="2"/>
  <c r="W171" i="2"/>
  <c r="AB181" i="2"/>
  <c r="U180" i="2"/>
  <c r="AA178" i="2"/>
  <c r="U177" i="2"/>
  <c r="AA175" i="2"/>
  <c r="U174" i="2"/>
  <c r="Z172" i="2"/>
  <c r="AF170" i="2"/>
  <c r="Z181" i="2"/>
  <c r="AF179" i="2"/>
  <c r="Z178" i="2"/>
  <c r="AF176" i="2"/>
  <c r="Z175" i="2"/>
  <c r="AE173" i="2"/>
  <c r="Y172" i="2"/>
  <c r="AD170" i="2"/>
  <c r="X181" i="2"/>
  <c r="AD179" i="2"/>
  <c r="X178" i="2"/>
  <c r="AD176" i="2"/>
  <c r="W175" i="2"/>
  <c r="AC173" i="2"/>
  <c r="V172" i="2"/>
  <c r="AB170" i="2"/>
  <c r="Z180" i="2"/>
  <c r="V178" i="2"/>
  <c r="AF175" i="2"/>
  <c r="AB173" i="2"/>
  <c r="AA171" i="2"/>
  <c r="V180" i="2"/>
  <c r="AE177" i="2"/>
  <c r="AC175" i="2"/>
  <c r="Y173" i="2"/>
  <c r="Y171" i="2"/>
  <c r="AC181" i="2"/>
  <c r="Z179" i="2"/>
  <c r="W177" i="2"/>
  <c r="AF174" i="2"/>
  <c r="AE172" i="2"/>
  <c r="Z170" i="2"/>
  <c r="Y181" i="2"/>
  <c r="W179" i="2"/>
  <c r="V177" i="2"/>
  <c r="AD174" i="2"/>
  <c r="AC172" i="2"/>
  <c r="Y170" i="2"/>
  <c r="V181" i="2"/>
  <c r="U179" i="2"/>
  <c r="AC176" i="2"/>
  <c r="AA174" i="2"/>
  <c r="X172" i="2"/>
  <c r="V170" i="2"/>
  <c r="U181" i="2"/>
  <c r="AF178" i="2"/>
  <c r="AA176" i="2"/>
  <c r="Z174" i="2"/>
  <c r="U172" i="2"/>
  <c r="U170" i="2"/>
  <c r="AF180" i="2"/>
  <c r="AC178" i="2"/>
  <c r="Z176" i="2"/>
  <c r="Y174" i="2"/>
  <c r="AF171" i="2"/>
  <c r="AD180" i="2"/>
  <c r="AB178" i="2"/>
  <c r="Y176" i="2"/>
  <c r="W174" i="2"/>
  <c r="AE171" i="2"/>
  <c r="AD181" i="2"/>
  <c r="Y177" i="2"/>
  <c r="AF172" i="2"/>
  <c r="W181" i="2"/>
  <c r="AE176" i="2"/>
  <c r="AA172" i="2"/>
  <c r="AC180" i="2"/>
  <c r="V176" i="2"/>
  <c r="AD171" i="2"/>
  <c r="X180" i="2"/>
  <c r="AE175" i="2"/>
  <c r="Z171" i="2"/>
  <c r="AE179" i="2"/>
  <c r="AB175" i="2"/>
  <c r="V171" i="2"/>
  <c r="AA179" i="2"/>
  <c r="U175" i="2"/>
  <c r="AA170" i="2"/>
  <c r="V179" i="2"/>
  <c r="AB174" i="2"/>
  <c r="X170" i="2"/>
  <c r="Y178" i="2"/>
  <c r="V174" i="2"/>
  <c r="U178" i="2"/>
  <c r="Z173" i="2"/>
  <c r="Y175" i="2"/>
  <c r="V175" i="2"/>
  <c r="AD173" i="2"/>
  <c r="X173" i="2"/>
  <c r="V173" i="2"/>
  <c r="U173" i="2"/>
  <c r="AB171" i="2"/>
  <c r="U171" i="2"/>
  <c r="AA180" i="2"/>
  <c r="AC170" i="2"/>
  <c r="AC179" i="2"/>
  <c r="AB179" i="2"/>
  <c r="W178" i="2"/>
  <c r="AC177" i="2"/>
  <c r="AB177" i="2"/>
  <c r="Z177" i="2"/>
  <c r="U176" i="2"/>
  <c r="AF41" i="2"/>
  <c r="AB40" i="2"/>
  <c r="X39" i="2"/>
  <c r="AF37" i="2"/>
  <c r="AB36" i="2"/>
  <c r="X35" i="2"/>
  <c r="AF33" i="2"/>
  <c r="AB32" i="2"/>
  <c r="X31" i="2"/>
  <c r="AA41" i="2"/>
  <c r="W40" i="2"/>
  <c r="AE38" i="2"/>
  <c r="AA37" i="2"/>
  <c r="W36" i="2"/>
  <c r="AE34" i="2"/>
  <c r="AA33" i="2"/>
  <c r="W32" i="2"/>
  <c r="AE30" i="2"/>
  <c r="X41" i="2"/>
  <c r="AF39" i="2"/>
  <c r="AB38" i="2"/>
  <c r="X37" i="2"/>
  <c r="AF35" i="2"/>
  <c r="AB34" i="2"/>
  <c r="X33" i="2"/>
  <c r="AF31" i="2"/>
  <c r="AB30" i="2"/>
  <c r="W41" i="2"/>
  <c r="AE39" i="2"/>
  <c r="AA38" i="2"/>
  <c r="W37" i="2"/>
  <c r="AE35" i="2"/>
  <c r="AA34" i="2"/>
  <c r="W33" i="2"/>
  <c r="AE31" i="2"/>
  <c r="AA30" i="2"/>
  <c r="V41" i="2"/>
  <c r="AD39" i="2"/>
  <c r="Z38" i="2"/>
  <c r="V37" i="2"/>
  <c r="AD35" i="2"/>
  <c r="Z34" i="2"/>
  <c r="V33" i="2"/>
  <c r="AD31" i="2"/>
  <c r="Z30" i="2"/>
  <c r="U41" i="2"/>
  <c r="AC39" i="2"/>
  <c r="Y38" i="2"/>
  <c r="U37" i="2"/>
  <c r="AC35" i="2"/>
  <c r="Y34" i="2"/>
  <c r="U33" i="2"/>
  <c r="AC31" i="2"/>
  <c r="Y30" i="2"/>
  <c r="V40" i="2"/>
  <c r="AE37" i="2"/>
  <c r="AB35" i="2"/>
  <c r="AC33" i="2"/>
  <c r="Z31" i="2"/>
  <c r="U40" i="2"/>
  <c r="AD37" i="2"/>
  <c r="AA35" i="2"/>
  <c r="AB33" i="2"/>
  <c r="Y31" i="2"/>
  <c r="AC41" i="2"/>
  <c r="Z39" i="2"/>
  <c r="Z37" i="2"/>
  <c r="W35" i="2"/>
  <c r="AF32" i="2"/>
  <c r="U31" i="2"/>
  <c r="AF40" i="2"/>
  <c r="U39" i="2"/>
  <c r="AD36" i="2"/>
  <c r="AD34" i="2"/>
  <c r="AA32" i="2"/>
  <c r="X30" i="2"/>
  <c r="AE40" i="2"/>
  <c r="AF38" i="2"/>
  <c r="AC36" i="2"/>
  <c r="AC34" i="2"/>
  <c r="Z32" i="2"/>
  <c r="W30" i="2"/>
  <c r="AC40" i="2"/>
  <c r="AC38" i="2"/>
  <c r="Z36" i="2"/>
  <c r="W34" i="2"/>
  <c r="X32" i="2"/>
  <c r="U30" i="2"/>
  <c r="AD38" i="2"/>
  <c r="Y35" i="2"/>
  <c r="U32" i="2"/>
  <c r="AE41" i="2"/>
  <c r="X38" i="2"/>
  <c r="V35" i="2"/>
  <c r="AB31" i="2"/>
  <c r="AD41" i="2"/>
  <c r="W38" i="2"/>
  <c r="U35" i="2"/>
  <c r="AA31" i="2"/>
  <c r="AB41" i="2"/>
  <c r="V38" i="2"/>
  <c r="AF34" i="2"/>
  <c r="W31" i="2"/>
  <c r="Z41" i="2"/>
  <c r="U38" i="2"/>
  <c r="X34" i="2"/>
  <c r="V31" i="2"/>
  <c r="AD40" i="2"/>
  <c r="AB37" i="2"/>
  <c r="U34" i="2"/>
  <c r="AD30" i="2"/>
  <c r="AA40" i="2"/>
  <c r="Y37" i="2"/>
  <c r="AE33" i="2"/>
  <c r="Y40" i="2"/>
  <c r="AE36" i="2"/>
  <c r="Z33" i="2"/>
  <c r="X40" i="2"/>
  <c r="AA36" i="2"/>
  <c r="Y33" i="2"/>
  <c r="AB39" i="2"/>
  <c r="Y36" i="2"/>
  <c r="AE32" i="2"/>
  <c r="AA39" i="2"/>
  <c r="X36" i="2"/>
  <c r="AD32" i="2"/>
  <c r="Y32" i="2"/>
  <c r="V32" i="2"/>
  <c r="AF30" i="2"/>
  <c r="Y41" i="2"/>
  <c r="AC30" i="2"/>
  <c r="Z40" i="2"/>
  <c r="V30" i="2"/>
  <c r="Y39" i="2"/>
  <c r="AC32" i="2"/>
  <c r="W39" i="2"/>
  <c r="V39" i="2"/>
  <c r="AC37" i="2"/>
  <c r="V36" i="2"/>
  <c r="AF36" i="2"/>
  <c r="U36" i="2"/>
  <c r="Z35" i="2"/>
  <c r="V34" i="2"/>
  <c r="AD33" i="2"/>
  <c r="W55" i="2"/>
  <c r="AE53" i="2"/>
  <c r="AA52" i="2"/>
  <c r="W51" i="2"/>
  <c r="AE49" i="2"/>
  <c r="AA48" i="2"/>
  <c r="W47" i="2"/>
  <c r="AE45" i="2"/>
  <c r="AA44" i="2"/>
  <c r="AD54" i="2"/>
  <c r="Z53" i="2"/>
  <c r="V52" i="2"/>
  <c r="AD50" i="2"/>
  <c r="Z49" i="2"/>
  <c r="V48" i="2"/>
  <c r="AD46" i="2"/>
  <c r="Z45" i="2"/>
  <c r="V44" i="2"/>
  <c r="AE55" i="2"/>
  <c r="AA54" i="2"/>
  <c r="W53" i="2"/>
  <c r="AE51" i="2"/>
  <c r="AA50" i="2"/>
  <c r="W49" i="2"/>
  <c r="AE47" i="2"/>
  <c r="AA46" i="2"/>
  <c r="W45" i="2"/>
  <c r="AD55" i="2"/>
  <c r="Z54" i="2"/>
  <c r="V53" i="2"/>
  <c r="AD51" i="2"/>
  <c r="Z50" i="2"/>
  <c r="V49" i="2"/>
  <c r="AD47" i="2"/>
  <c r="Z46" i="2"/>
  <c r="V45" i="2"/>
  <c r="AC55" i="2"/>
  <c r="Y54" i="2"/>
  <c r="U53" i="2"/>
  <c r="AC51" i="2"/>
  <c r="Y50" i="2"/>
  <c r="U49" i="2"/>
  <c r="AC47" i="2"/>
  <c r="Y46" i="2"/>
  <c r="U45" i="2"/>
  <c r="AB55" i="2"/>
  <c r="X54" i="2"/>
  <c r="AF52" i="2"/>
  <c r="AB51" i="2"/>
  <c r="X50" i="2"/>
  <c r="AF48" i="2"/>
  <c r="AB47" i="2"/>
  <c r="X46" i="2"/>
  <c r="AF44" i="2"/>
  <c r="U55" i="2"/>
  <c r="AD52" i="2"/>
  <c r="AE50" i="2"/>
  <c r="AB48" i="2"/>
  <c r="AB46" i="2"/>
  <c r="Y44" i="2"/>
  <c r="AF54" i="2"/>
  <c r="AC52" i="2"/>
  <c r="AC50" i="2"/>
  <c r="Z48" i="2"/>
  <c r="W46" i="2"/>
  <c r="X44" i="2"/>
  <c r="AB54" i="2"/>
  <c r="Y52" i="2"/>
  <c r="V50" i="2"/>
  <c r="W48" i="2"/>
  <c r="AF45" i="2"/>
  <c r="AF53" i="2"/>
  <c r="AF51" i="2"/>
  <c r="AC49" i="2"/>
  <c r="Z47" i="2"/>
  <c r="AA45" i="2"/>
  <c r="AD53" i="2"/>
  <c r="AA51" i="2"/>
  <c r="AB49" i="2"/>
  <c r="Y47" i="2"/>
  <c r="Y45" i="2"/>
  <c r="AA55" i="2"/>
  <c r="AB53" i="2"/>
  <c r="Y51" i="2"/>
  <c r="Y49" i="2"/>
  <c r="V47" i="2"/>
  <c r="AE44" i="2"/>
  <c r="X55" i="2"/>
  <c r="U52" i="2"/>
  <c r="Y48" i="2"/>
  <c r="AD44" i="2"/>
  <c r="V55" i="2"/>
  <c r="Z51" i="2"/>
  <c r="X48" i="2"/>
  <c r="AC44" i="2"/>
  <c r="AE54" i="2"/>
  <c r="X51" i="2"/>
  <c r="U48" i="2"/>
  <c r="AB44" i="2"/>
  <c r="AC54" i="2"/>
  <c r="V51" i="2"/>
  <c r="AF47" i="2"/>
  <c r="Z44" i="2"/>
  <c r="W54" i="2"/>
  <c r="U51" i="2"/>
  <c r="AA47" i="2"/>
  <c r="X47" i="2"/>
  <c r="W44" i="2"/>
  <c r="AF50" i="2"/>
  <c r="U44" i="2"/>
  <c r="U54" i="2"/>
  <c r="AB50" i="2"/>
  <c r="U47" i="2"/>
  <c r="AC53" i="2"/>
  <c r="W50" i="2"/>
  <c r="AF46" i="2"/>
  <c r="Y53" i="2"/>
  <c r="AF49" i="2"/>
  <c r="AC46" i="2"/>
  <c r="X53" i="2"/>
  <c r="AD49" i="2"/>
  <c r="V46" i="2"/>
  <c r="U46" i="2"/>
  <c r="AE52" i="2"/>
  <c r="AA49" i="2"/>
  <c r="AB52" i="2"/>
  <c r="X49" i="2"/>
  <c r="AD45" i="2"/>
  <c r="U50" i="2"/>
  <c r="AE48" i="2"/>
  <c r="AD48" i="2"/>
  <c r="AC48" i="2"/>
  <c r="AE46" i="2"/>
  <c r="AC45" i="2"/>
  <c r="AB45" i="2"/>
  <c r="X45" i="2"/>
  <c r="AF55" i="2"/>
  <c r="Z55" i="2"/>
  <c r="Y55" i="2"/>
  <c r="V54" i="2"/>
  <c r="AA53" i="2"/>
  <c r="Z52" i="2"/>
  <c r="X52" i="2"/>
  <c r="W52" i="2"/>
  <c r="AF166" i="2"/>
  <c r="AB165" i="2"/>
  <c r="X164" i="2"/>
  <c r="AF162" i="2"/>
  <c r="AB161" i="2"/>
  <c r="X160" i="2"/>
  <c r="AF158" i="2"/>
  <c r="AB157" i="2"/>
  <c r="X156" i="2"/>
  <c r="X167" i="2"/>
  <c r="AE165" i="2"/>
  <c r="Z164" i="2"/>
  <c r="U163" i="2"/>
  <c r="AA161" i="2"/>
  <c r="V160" i="2"/>
  <c r="AC158" i="2"/>
  <c r="X157" i="2"/>
  <c r="AD166" i="2"/>
  <c r="Y165" i="2"/>
  <c r="AF163" i="2"/>
  <c r="AA162" i="2"/>
  <c r="V161" i="2"/>
  <c r="AC159" i="2"/>
  <c r="X158" i="2"/>
  <c r="AE156" i="2"/>
  <c r="AF167" i="2"/>
  <c r="AA166" i="2"/>
  <c r="V165" i="2"/>
  <c r="AC163" i="2"/>
  <c r="X162" i="2"/>
  <c r="AE160" i="2"/>
  <c r="Z159" i="2"/>
  <c r="U158" i="2"/>
  <c r="AB156" i="2"/>
  <c r="AE167" i="2"/>
  <c r="Z166" i="2"/>
  <c r="U165" i="2"/>
  <c r="AB163" i="2"/>
  <c r="W162" i="2"/>
  <c r="AD160" i="2"/>
  <c r="Y159" i="2"/>
  <c r="AF157" i="2"/>
  <c r="AA156" i="2"/>
  <c r="AC167" i="2"/>
  <c r="X166" i="2"/>
  <c r="AE164" i="2"/>
  <c r="Z163" i="2"/>
  <c r="U162" i="2"/>
  <c r="AB160" i="2"/>
  <c r="W159" i="2"/>
  <c r="AD157" i="2"/>
  <c r="Y156" i="2"/>
  <c r="V167" i="2"/>
  <c r="AF164" i="2"/>
  <c r="AE162" i="2"/>
  <c r="AF160" i="2"/>
  <c r="AD158" i="2"/>
  <c r="AD156" i="2"/>
  <c r="AE166" i="2"/>
  <c r="AC164" i="2"/>
  <c r="AC162" i="2"/>
  <c r="AA160" i="2"/>
  <c r="AA158" i="2"/>
  <c r="Z156" i="2"/>
  <c r="V166" i="2"/>
  <c r="V164" i="2"/>
  <c r="AF161" i="2"/>
  <c r="AF159" i="2"/>
  <c r="AE157" i="2"/>
  <c r="U166" i="2"/>
  <c r="U164" i="2"/>
  <c r="AE161" i="2"/>
  <c r="AE159" i="2"/>
  <c r="AC157" i="2"/>
  <c r="AD167" i="2"/>
  <c r="AD165" i="2"/>
  <c r="AD163" i="2"/>
  <c r="AC161" i="2"/>
  <c r="AB159" i="2"/>
  <c r="Z157" i="2"/>
  <c r="AB167" i="2"/>
  <c r="AC165" i="2"/>
  <c r="AA163" i="2"/>
  <c r="Z161" i="2"/>
  <c r="AA159" i="2"/>
  <c r="Y157" i="2"/>
  <c r="AA167" i="2"/>
  <c r="AA165" i="2"/>
  <c r="Y163" i="2"/>
  <c r="Y161" i="2"/>
  <c r="X159" i="2"/>
  <c r="W157" i="2"/>
  <c r="Z167" i="2"/>
  <c r="Z165" i="2"/>
  <c r="X163" i="2"/>
  <c r="X161" i="2"/>
  <c r="V159" i="2"/>
  <c r="V157" i="2"/>
  <c r="AD164" i="2"/>
  <c r="AC160" i="2"/>
  <c r="AC156" i="2"/>
  <c r="AB164" i="2"/>
  <c r="Z160" i="2"/>
  <c r="W156" i="2"/>
  <c r="AA164" i="2"/>
  <c r="Y160" i="2"/>
  <c r="V156" i="2"/>
  <c r="W164" i="2"/>
  <c r="U160" i="2"/>
  <c r="AE163" i="2"/>
  <c r="AD159" i="2"/>
  <c r="U167" i="2"/>
  <c r="AD162" i="2"/>
  <c r="AB158" i="2"/>
  <c r="AC166" i="2"/>
  <c r="AB162" i="2"/>
  <c r="Z158" i="2"/>
  <c r="AB166" i="2"/>
  <c r="Z162" i="2"/>
  <c r="Y158" i="2"/>
  <c r="W166" i="2"/>
  <c r="V162" i="2"/>
  <c r="V158" i="2"/>
  <c r="U161" i="2"/>
  <c r="W160" i="2"/>
  <c r="U159" i="2"/>
  <c r="AE158" i="2"/>
  <c r="Y167" i="2"/>
  <c r="W158" i="2"/>
  <c r="W167" i="2"/>
  <c r="AA157" i="2"/>
  <c r="Y166" i="2"/>
  <c r="U157" i="2"/>
  <c r="AF165" i="2"/>
  <c r="AF156" i="2"/>
  <c r="X165" i="2"/>
  <c r="U156" i="2"/>
  <c r="W165" i="2"/>
  <c r="Y164" i="2"/>
  <c r="W163" i="2"/>
  <c r="V163" i="2"/>
  <c r="Y162" i="2"/>
  <c r="AD161" i="2"/>
  <c r="W161" i="2"/>
  <c r="X125" i="2"/>
  <c r="AF123" i="2"/>
  <c r="AB122" i="2"/>
  <c r="X121" i="2"/>
  <c r="AF119" i="2"/>
  <c r="AB118" i="2"/>
  <c r="X117" i="2"/>
  <c r="AF115" i="2"/>
  <c r="AB114" i="2"/>
  <c r="AE124" i="2"/>
  <c r="AA123" i="2"/>
  <c r="W122" i="2"/>
  <c r="AE120" i="2"/>
  <c r="AA119" i="2"/>
  <c r="W118" i="2"/>
  <c r="AE116" i="2"/>
  <c r="AA115" i="2"/>
  <c r="W114" i="2"/>
  <c r="AF125" i="2"/>
  <c r="AB124" i="2"/>
  <c r="X123" i="2"/>
  <c r="AF121" i="2"/>
  <c r="AB120" i="2"/>
  <c r="X119" i="2"/>
  <c r="AF117" i="2"/>
  <c r="AB116" i="2"/>
  <c r="X115" i="2"/>
  <c r="AC125" i="2"/>
  <c r="Y124" i="2"/>
  <c r="U123" i="2"/>
  <c r="AC121" i="2"/>
  <c r="Y120" i="2"/>
  <c r="U119" i="2"/>
  <c r="AC117" i="2"/>
  <c r="Y116" i="2"/>
  <c r="U115" i="2"/>
  <c r="AA125" i="2"/>
  <c r="AD123" i="2"/>
  <c r="U122" i="2"/>
  <c r="W120" i="2"/>
  <c r="Z118" i="2"/>
  <c r="AC116" i="2"/>
  <c r="AE114" i="2"/>
  <c r="U125" i="2"/>
  <c r="W123" i="2"/>
  <c r="Z121" i="2"/>
  <c r="AC119" i="2"/>
  <c r="AE117" i="2"/>
  <c r="V116" i="2"/>
  <c r="Y114" i="2"/>
  <c r="AF124" i="2"/>
  <c r="V123" i="2"/>
  <c r="Y121" i="2"/>
  <c r="AB119" i="2"/>
  <c r="AD117" i="2"/>
  <c r="U116" i="2"/>
  <c r="X114" i="2"/>
  <c r="AC124" i="2"/>
  <c r="AE122" i="2"/>
  <c r="V121" i="2"/>
  <c r="Y119" i="2"/>
  <c r="AA117" i="2"/>
  <c r="AD115" i="2"/>
  <c r="U114" i="2"/>
  <c r="AA124" i="2"/>
  <c r="AD122" i="2"/>
  <c r="U121" i="2"/>
  <c r="W119" i="2"/>
  <c r="Z117" i="2"/>
  <c r="AC115" i="2"/>
  <c r="Z124" i="2"/>
  <c r="AC122" i="2"/>
  <c r="AF120" i="2"/>
  <c r="V119" i="2"/>
  <c r="Y117" i="2"/>
  <c r="AB115" i="2"/>
  <c r="X124" i="2"/>
  <c r="AA122" i="2"/>
  <c r="AD120" i="2"/>
  <c r="AF118" i="2"/>
  <c r="W117" i="2"/>
  <c r="Z115" i="2"/>
  <c r="V124" i="2"/>
  <c r="W121" i="2"/>
  <c r="V118" i="2"/>
  <c r="AD114" i="2"/>
  <c r="U124" i="2"/>
  <c r="AC120" i="2"/>
  <c r="U118" i="2"/>
  <c r="AC114" i="2"/>
  <c r="AE123" i="2"/>
  <c r="AA120" i="2"/>
  <c r="AB117" i="2"/>
  <c r="AA114" i="2"/>
  <c r="Z123" i="2"/>
  <c r="V120" i="2"/>
  <c r="AF116" i="2"/>
  <c r="AD125" i="2"/>
  <c r="Z122" i="2"/>
  <c r="AD119" i="2"/>
  <c r="Z116" i="2"/>
  <c r="AB125" i="2"/>
  <c r="Y122" i="2"/>
  <c r="Z119" i="2"/>
  <c r="X116" i="2"/>
  <c r="Z125" i="2"/>
  <c r="X122" i="2"/>
  <c r="AE118" i="2"/>
  <c r="W116" i="2"/>
  <c r="W125" i="2"/>
  <c r="AE121" i="2"/>
  <c r="AC118" i="2"/>
  <c r="Y115" i="2"/>
  <c r="AB121" i="2"/>
  <c r="V115" i="2"/>
  <c r="AA121" i="2"/>
  <c r="AF114" i="2"/>
  <c r="Z120" i="2"/>
  <c r="Z114" i="2"/>
  <c r="X120" i="2"/>
  <c r="V114" i="2"/>
  <c r="U120" i="2"/>
  <c r="AE125" i="2"/>
  <c r="AE119" i="2"/>
  <c r="Y125" i="2"/>
  <c r="AD118" i="2"/>
  <c r="V125" i="2"/>
  <c r="AA118" i="2"/>
  <c r="AD124" i="2"/>
  <c r="Y118" i="2"/>
  <c r="W124" i="2"/>
  <c r="X118" i="2"/>
  <c r="AC123" i="2"/>
  <c r="V117" i="2"/>
  <c r="AB123" i="2"/>
  <c r="U117" i="2"/>
  <c r="Y123" i="2"/>
  <c r="AD116" i="2"/>
  <c r="AD121" i="2"/>
  <c r="AA116" i="2"/>
  <c r="AE115" i="2"/>
  <c r="W115" i="2"/>
  <c r="V122" i="2"/>
  <c r="AF122" i="2"/>
  <c r="AD12" i="2"/>
  <c r="Z11" i="2"/>
  <c r="V10" i="2"/>
  <c r="AD8" i="2"/>
  <c r="Z7" i="2"/>
  <c r="V6" i="2"/>
  <c r="AD4" i="2"/>
  <c r="Z3" i="2"/>
  <c r="V2" i="2"/>
  <c r="AC13" i="2"/>
  <c r="Y12" i="2"/>
  <c r="U11" i="2"/>
  <c r="AC9" i="2"/>
  <c r="Y8" i="2"/>
  <c r="U7" i="2"/>
  <c r="AC5" i="2"/>
  <c r="Y4" i="2"/>
  <c r="U3" i="2"/>
  <c r="Z13" i="2"/>
  <c r="V12" i="2"/>
  <c r="AD10" i="2"/>
  <c r="Z9" i="2"/>
  <c r="V8" i="2"/>
  <c r="AD6" i="2"/>
  <c r="Z5" i="2"/>
  <c r="V4" i="2"/>
  <c r="AD2" i="2"/>
  <c r="Y13" i="2"/>
  <c r="U12" i="2"/>
  <c r="AC10" i="2"/>
  <c r="Y9" i="2"/>
  <c r="U8" i="2"/>
  <c r="AC6" i="2"/>
  <c r="Y5" i="2"/>
  <c r="U4" i="2"/>
  <c r="AC2" i="2"/>
  <c r="X13" i="2"/>
  <c r="AF11" i="2"/>
  <c r="AB10" i="2"/>
  <c r="X9" i="2"/>
  <c r="AF7" i="2"/>
  <c r="AB6" i="2"/>
  <c r="X5" i="2"/>
  <c r="AF3" i="2"/>
  <c r="AB2" i="2"/>
  <c r="W13" i="2"/>
  <c r="AE11" i="2"/>
  <c r="AA10" i="2"/>
  <c r="W9" i="2"/>
  <c r="AE7" i="2"/>
  <c r="AA6" i="2"/>
  <c r="W5" i="2"/>
  <c r="AE3" i="2"/>
  <c r="AA2" i="2"/>
  <c r="AD13" i="2"/>
  <c r="AA11" i="2"/>
  <c r="AA9" i="2"/>
  <c r="X7" i="2"/>
  <c r="U5" i="2"/>
  <c r="V3" i="2"/>
  <c r="AB13" i="2"/>
  <c r="V9" i="2"/>
  <c r="U13" i="2"/>
  <c r="V11" i="2"/>
  <c r="AE8" i="2"/>
  <c r="AE6" i="2"/>
  <c r="AB4" i="2"/>
  <c r="Y2" i="2"/>
  <c r="AB12" i="2"/>
  <c r="Y10" i="2"/>
  <c r="Z8" i="2"/>
  <c r="W6" i="2"/>
  <c r="W4" i="2"/>
  <c r="AC11" i="2"/>
  <c r="AF8" i="2"/>
  <c r="X6" i="2"/>
  <c r="AB3" i="2"/>
  <c r="AA3" i="2"/>
  <c r="AB11" i="2"/>
  <c r="AC8" i="2"/>
  <c r="U6" i="2"/>
  <c r="Y11" i="2"/>
  <c r="AB8" i="2"/>
  <c r="AF5" i="2"/>
  <c r="Y3" i="2"/>
  <c r="X11" i="2"/>
  <c r="AA8" i="2"/>
  <c r="X3" i="2"/>
  <c r="AE5" i="2"/>
  <c r="AE13" i="2"/>
  <c r="AF10" i="2"/>
  <c r="W8" i="2"/>
  <c r="AB5" i="2"/>
  <c r="AF2" i="2"/>
  <c r="AF12" i="2"/>
  <c r="X10" i="2"/>
  <c r="AB7" i="2"/>
  <c r="AF4" i="2"/>
  <c r="X2" i="2"/>
  <c r="AE12" i="2"/>
  <c r="W10" i="2"/>
  <c r="AA7" i="2"/>
  <c r="AE4" i="2"/>
  <c r="W2" i="2"/>
  <c r="Y7" i="2"/>
  <c r="U2" i="2"/>
  <c r="AC12" i="2"/>
  <c r="U10" i="2"/>
  <c r="AC4" i="2"/>
  <c r="AA12" i="2"/>
  <c r="AF9" i="2"/>
  <c r="W7" i="2"/>
  <c r="AA4" i="2"/>
  <c r="AA13" i="2"/>
  <c r="V7" i="2"/>
  <c r="V13" i="2"/>
  <c r="AF6" i="2"/>
  <c r="Z12" i="2"/>
  <c r="Z6" i="2"/>
  <c r="AC7" i="2"/>
  <c r="X12" i="2"/>
  <c r="Y6" i="2"/>
  <c r="AF13" i="2"/>
  <c r="W12" i="2"/>
  <c r="AD5" i="2"/>
  <c r="AD11" i="2"/>
  <c r="AA5" i="2"/>
  <c r="AC3" i="2"/>
  <c r="W11" i="2"/>
  <c r="V5" i="2"/>
  <c r="AE10" i="2"/>
  <c r="Z4" i="2"/>
  <c r="Z10" i="2"/>
  <c r="X4" i="2"/>
  <c r="AE9" i="2"/>
  <c r="AD3" i="2"/>
  <c r="AD9" i="2"/>
  <c r="AB9" i="2"/>
  <c r="W3" i="2"/>
  <c r="U9" i="2"/>
  <c r="AE2" i="2"/>
  <c r="X8" i="2"/>
  <c r="Z2" i="2"/>
  <c r="AD7" i="2"/>
  <c r="AE82" i="2"/>
  <c r="AA81" i="2"/>
  <c r="W80" i="2"/>
  <c r="AE78" i="2"/>
  <c r="AA77" i="2"/>
  <c r="W76" i="2"/>
  <c r="AE74" i="2"/>
  <c r="AA73" i="2"/>
  <c r="W72" i="2"/>
  <c r="AD83" i="2"/>
  <c r="Z82" i="2"/>
  <c r="V81" i="2"/>
  <c r="AD79" i="2"/>
  <c r="Z78" i="2"/>
  <c r="V77" i="2"/>
  <c r="AD75" i="2"/>
  <c r="Z74" i="2"/>
  <c r="V73" i="2"/>
  <c r="X83" i="2"/>
  <c r="AF81" i="2"/>
  <c r="AB80" i="2"/>
  <c r="X79" i="2"/>
  <c r="AF77" i="2"/>
  <c r="AB76" i="2"/>
  <c r="X75" i="2"/>
  <c r="AF73" i="2"/>
  <c r="AB72" i="2"/>
  <c r="Y83" i="2"/>
  <c r="AC81" i="2"/>
  <c r="U80" i="2"/>
  <c r="Y78" i="2"/>
  <c r="AD76" i="2"/>
  <c r="V75" i="2"/>
  <c r="Z73" i="2"/>
  <c r="AD82" i="2"/>
  <c r="W81" i="2"/>
  <c r="AA79" i="2"/>
  <c r="AE77" i="2"/>
  <c r="X76" i="2"/>
  <c r="AB74" i="2"/>
  <c r="AF72" i="2"/>
  <c r="AA82" i="2"/>
  <c r="AE80" i="2"/>
  <c r="W79" i="2"/>
  <c r="AB77" i="2"/>
  <c r="AF75" i="2"/>
  <c r="X74" i="2"/>
  <c r="AC72" i="2"/>
  <c r="Y82" i="2"/>
  <c r="AD80" i="2"/>
  <c r="V79" i="2"/>
  <c r="Z77" i="2"/>
  <c r="AE75" i="2"/>
  <c r="W74" i="2"/>
  <c r="AA72" i="2"/>
  <c r="AF83" i="2"/>
  <c r="X82" i="2"/>
  <c r="AC80" i="2"/>
  <c r="U79" i="2"/>
  <c r="Y77" i="2"/>
  <c r="AC75" i="2"/>
  <c r="V74" i="2"/>
  <c r="Z72" i="2"/>
  <c r="AE83" i="2"/>
  <c r="W82" i="2"/>
  <c r="AA80" i="2"/>
  <c r="AF78" i="2"/>
  <c r="X77" i="2"/>
  <c r="AB75" i="2"/>
  <c r="U74" i="2"/>
  <c r="Y72" i="2"/>
  <c r="Z81" i="2"/>
  <c r="AC78" i="2"/>
  <c r="Y76" i="2"/>
  <c r="AB73" i="2"/>
  <c r="AC83" i="2"/>
  <c r="Y81" i="2"/>
  <c r="AB78" i="2"/>
  <c r="V76" i="2"/>
  <c r="Y73" i="2"/>
  <c r="Z83" i="2"/>
  <c r="AF80" i="2"/>
  <c r="W78" i="2"/>
  <c r="Z75" i="2"/>
  <c r="U73" i="2"/>
  <c r="AF82" i="2"/>
  <c r="V80" i="2"/>
  <c r="AC77" i="2"/>
  <c r="AF74" i="2"/>
  <c r="V72" i="2"/>
  <c r="AC82" i="2"/>
  <c r="AF79" i="2"/>
  <c r="W77" i="2"/>
  <c r="AD74" i="2"/>
  <c r="U72" i="2"/>
  <c r="V82" i="2"/>
  <c r="AC79" i="2"/>
  <c r="AF76" i="2"/>
  <c r="AA74" i="2"/>
  <c r="U82" i="2"/>
  <c r="V78" i="2"/>
  <c r="AD73" i="2"/>
  <c r="AE81" i="2"/>
  <c r="U78" i="2"/>
  <c r="AC73" i="2"/>
  <c r="AD81" i="2"/>
  <c r="AD77" i="2"/>
  <c r="X73" i="2"/>
  <c r="AB81" i="2"/>
  <c r="U77" i="2"/>
  <c r="W73" i="2"/>
  <c r="X81" i="2"/>
  <c r="AE76" i="2"/>
  <c r="AE72" i="2"/>
  <c r="U81" i="2"/>
  <c r="AC76" i="2"/>
  <c r="AD72" i="2"/>
  <c r="Z80" i="2"/>
  <c r="AA76" i="2"/>
  <c r="X72" i="2"/>
  <c r="Y80" i="2"/>
  <c r="Z76" i="2"/>
  <c r="AE79" i="2"/>
  <c r="AA75" i="2"/>
  <c r="Y79" i="2"/>
  <c r="AB83" i="2"/>
  <c r="AB79" i="2"/>
  <c r="Y75" i="2"/>
  <c r="AA83" i="2"/>
  <c r="Z79" i="2"/>
  <c r="W75" i="2"/>
  <c r="W83" i="2"/>
  <c r="U75" i="2"/>
  <c r="AA78" i="2"/>
  <c r="V83" i="2"/>
  <c r="U83" i="2"/>
  <c r="AE73" i="2"/>
  <c r="AB82" i="2"/>
  <c r="X80" i="2"/>
  <c r="AD78" i="2"/>
  <c r="X78" i="2"/>
  <c r="U76" i="2"/>
  <c r="AC74" i="2"/>
  <c r="Y74" i="2"/>
  <c r="AE139" i="2"/>
  <c r="AA138" i="2"/>
  <c r="W137" i="2"/>
  <c r="AE135" i="2"/>
  <c r="AA134" i="2"/>
  <c r="W133" i="2"/>
  <c r="AE131" i="2"/>
  <c r="AA130" i="2"/>
  <c r="W129" i="2"/>
  <c r="Z139" i="2"/>
  <c r="V138" i="2"/>
  <c r="AD136" i="2"/>
  <c r="Z135" i="2"/>
  <c r="V134" i="2"/>
  <c r="AD132" i="2"/>
  <c r="Z131" i="2"/>
  <c r="V130" i="2"/>
  <c r="AD128" i="2"/>
  <c r="W139" i="2"/>
  <c r="AE137" i="2"/>
  <c r="AA136" i="2"/>
  <c r="W135" i="2"/>
  <c r="AE133" i="2"/>
  <c r="AA132" i="2"/>
  <c r="W131" i="2"/>
  <c r="AE129" i="2"/>
  <c r="AA128" i="2"/>
  <c r="AF138" i="2"/>
  <c r="AB137" i="2"/>
  <c r="X136" i="2"/>
  <c r="AF134" i="2"/>
  <c r="AB133" i="2"/>
  <c r="X132" i="2"/>
  <c r="AF130" i="2"/>
  <c r="AB129" i="2"/>
  <c r="X128" i="2"/>
  <c r="AB138" i="2"/>
  <c r="AE136" i="2"/>
  <c r="U135" i="2"/>
  <c r="X133" i="2"/>
  <c r="AA131" i="2"/>
  <c r="AC129" i="2"/>
  <c r="Y138" i="2"/>
  <c r="AB136" i="2"/>
  <c r="AD134" i="2"/>
  <c r="U133" i="2"/>
  <c r="X131" i="2"/>
  <c r="Z129" i="2"/>
  <c r="AB139" i="2"/>
  <c r="AD137" i="2"/>
  <c r="U136" i="2"/>
  <c r="X134" i="2"/>
  <c r="Z132" i="2"/>
  <c r="AC130" i="2"/>
  <c r="AF128" i="2"/>
  <c r="AA139" i="2"/>
  <c r="AC137" i="2"/>
  <c r="AF135" i="2"/>
  <c r="W134" i="2"/>
  <c r="Y132" i="2"/>
  <c r="AB130" i="2"/>
  <c r="AE128" i="2"/>
  <c r="X139" i="2"/>
  <c r="Z137" i="2"/>
  <c r="AC135" i="2"/>
  <c r="AF133" i="2"/>
  <c r="V132" i="2"/>
  <c r="Y130" i="2"/>
  <c r="AB128" i="2"/>
  <c r="V139" i="2"/>
  <c r="Y137" i="2"/>
  <c r="AB135" i="2"/>
  <c r="AD133" i="2"/>
  <c r="U132" i="2"/>
  <c r="X130" i="2"/>
  <c r="Z128" i="2"/>
  <c r="U139" i="2"/>
  <c r="X137" i="2"/>
  <c r="AA135" i="2"/>
  <c r="AC133" i="2"/>
  <c r="AF131" i="2"/>
  <c r="W130" i="2"/>
  <c r="Y128" i="2"/>
  <c r="AE138" i="2"/>
  <c r="V137" i="2"/>
  <c r="Y135" i="2"/>
  <c r="AA133" i="2"/>
  <c r="AD131" i="2"/>
  <c r="U130" i="2"/>
  <c r="W128" i="2"/>
  <c r="AF139" i="2"/>
  <c r="Y136" i="2"/>
  <c r="AE132" i="2"/>
  <c r="X129" i="2"/>
  <c r="AD139" i="2"/>
  <c r="W136" i="2"/>
  <c r="AC132" i="2"/>
  <c r="V129" i="2"/>
  <c r="AC139" i="2"/>
  <c r="V136" i="2"/>
  <c r="AB132" i="2"/>
  <c r="U129" i="2"/>
  <c r="AD138" i="2"/>
  <c r="X135" i="2"/>
  <c r="AC131" i="2"/>
  <c r="V128" i="2"/>
  <c r="AC138" i="2"/>
  <c r="V135" i="2"/>
  <c r="AB131" i="2"/>
  <c r="U128" i="2"/>
  <c r="W138" i="2"/>
  <c r="AB134" i="2"/>
  <c r="U131" i="2"/>
  <c r="U138" i="2"/>
  <c r="Z134" i="2"/>
  <c r="AE130" i="2"/>
  <c r="AF137" i="2"/>
  <c r="Y134" i="2"/>
  <c r="AD130" i="2"/>
  <c r="U137" i="2"/>
  <c r="Z133" i="2"/>
  <c r="AF129" i="2"/>
  <c r="AF132" i="2"/>
  <c r="W132" i="2"/>
  <c r="Y131" i="2"/>
  <c r="Y139" i="2"/>
  <c r="V131" i="2"/>
  <c r="Z138" i="2"/>
  <c r="Z130" i="2"/>
  <c r="X138" i="2"/>
  <c r="AD129" i="2"/>
  <c r="AA137" i="2"/>
  <c r="AA129" i="2"/>
  <c r="AF136" i="2"/>
  <c r="Y129" i="2"/>
  <c r="AC136" i="2"/>
  <c r="AC128" i="2"/>
  <c r="Z136" i="2"/>
  <c r="AD135" i="2"/>
  <c r="AE134" i="2"/>
  <c r="AC134" i="2"/>
  <c r="Y133" i="2"/>
  <c r="V133" i="2"/>
  <c r="U134" i="2"/>
  <c r="AD194" i="2"/>
  <c r="Z193" i="2"/>
  <c r="V192" i="2"/>
  <c r="AD190" i="2"/>
  <c r="Z189" i="2"/>
  <c r="V188" i="2"/>
  <c r="AD186" i="2"/>
  <c r="Z185" i="2"/>
  <c r="V184" i="2"/>
  <c r="W195" i="2"/>
  <c r="AE193" i="2"/>
  <c r="AA192" i="2"/>
  <c r="W191" i="2"/>
  <c r="AE189" i="2"/>
  <c r="AA188" i="2"/>
  <c r="W187" i="2"/>
  <c r="AE185" i="2"/>
  <c r="AA184" i="2"/>
  <c r="AA194" i="2"/>
  <c r="U193" i="2"/>
  <c r="AA191" i="2"/>
  <c r="U190" i="2"/>
  <c r="Z188" i="2"/>
  <c r="AF186" i="2"/>
  <c r="Y185" i="2"/>
  <c r="AB195" i="2"/>
  <c r="V194" i="2"/>
  <c r="AB192" i="2"/>
  <c r="U191" i="2"/>
  <c r="AA189" i="2"/>
  <c r="AF187" i="2"/>
  <c r="Z186" i="2"/>
  <c r="AF184" i="2"/>
  <c r="Y195" i="2"/>
  <c r="AD193" i="2"/>
  <c r="X192" i="2"/>
  <c r="AC190" i="2"/>
  <c r="W189" i="2"/>
  <c r="AC187" i="2"/>
  <c r="W186" i="2"/>
  <c r="AC184" i="2"/>
  <c r="X195" i="2"/>
  <c r="AC193" i="2"/>
  <c r="W192" i="2"/>
  <c r="AB190" i="2"/>
  <c r="V189" i="2"/>
  <c r="AB187" i="2"/>
  <c r="V186" i="2"/>
  <c r="AB184" i="2"/>
  <c r="U195" i="2"/>
  <c r="AA193" i="2"/>
  <c r="AF191" i="2"/>
  <c r="Z190" i="2"/>
  <c r="AF188" i="2"/>
  <c r="Z187" i="2"/>
  <c r="AF185" i="2"/>
  <c r="Y184" i="2"/>
  <c r="AF195" i="2"/>
  <c r="AF193" i="2"/>
  <c r="AB191" i="2"/>
  <c r="Y189" i="2"/>
  <c r="V187" i="2"/>
  <c r="U185" i="2"/>
  <c r="AD195" i="2"/>
  <c r="Y193" i="2"/>
  <c r="Y191" i="2"/>
  <c r="U189" i="2"/>
  <c r="AE186" i="2"/>
  <c r="AD184" i="2"/>
  <c r="AF194" i="2"/>
  <c r="AE192" i="2"/>
  <c r="AA190" i="2"/>
  <c r="Y188" i="2"/>
  <c r="X186" i="2"/>
  <c r="AE194" i="2"/>
  <c r="AD192" i="2"/>
  <c r="Y190" i="2"/>
  <c r="X188" i="2"/>
  <c r="U186" i="2"/>
  <c r="AB194" i="2"/>
  <c r="Z192" i="2"/>
  <c r="W190" i="2"/>
  <c r="U188" i="2"/>
  <c r="AC185" i="2"/>
  <c r="Z194" i="2"/>
  <c r="Y192" i="2"/>
  <c r="V190" i="2"/>
  <c r="AE187" i="2"/>
  <c r="AB185" i="2"/>
  <c r="Y194" i="2"/>
  <c r="U192" i="2"/>
  <c r="AF189" i="2"/>
  <c r="AD187" i="2"/>
  <c r="AA185" i="2"/>
  <c r="X194" i="2"/>
  <c r="AE191" i="2"/>
  <c r="AD189" i="2"/>
  <c r="AA187" i="2"/>
  <c r="X185" i="2"/>
  <c r="U194" i="2"/>
  <c r="AB189" i="2"/>
  <c r="V185" i="2"/>
  <c r="AB193" i="2"/>
  <c r="X189" i="2"/>
  <c r="AE184" i="2"/>
  <c r="X193" i="2"/>
  <c r="AE188" i="2"/>
  <c r="Z184" i="2"/>
  <c r="V193" i="2"/>
  <c r="AC188" i="2"/>
  <c r="W184" i="2"/>
  <c r="AF192" i="2"/>
  <c r="AB188" i="2"/>
  <c r="U184" i="2"/>
  <c r="AC191" i="2"/>
  <c r="X187" i="2"/>
  <c r="AE195" i="2"/>
  <c r="Z191" i="2"/>
  <c r="U187" i="2"/>
  <c r="AC195" i="2"/>
  <c r="X191" i="2"/>
  <c r="AC186" i="2"/>
  <c r="Z195" i="2"/>
  <c r="AF190" i="2"/>
  <c r="AA186" i="2"/>
  <c r="W194" i="2"/>
  <c r="W193" i="2"/>
  <c r="AC192" i="2"/>
  <c r="AD191" i="2"/>
  <c r="V191" i="2"/>
  <c r="AE190" i="2"/>
  <c r="X190" i="2"/>
  <c r="AC189" i="2"/>
  <c r="AD188" i="2"/>
  <c r="W188" i="2"/>
  <c r="Y187" i="2"/>
  <c r="AB186" i="2"/>
  <c r="Y186" i="2"/>
  <c r="AC194" i="2"/>
  <c r="AD185" i="2"/>
  <c r="W185" i="2"/>
  <c r="X184" i="2"/>
  <c r="V195" i="2"/>
  <c r="AA195" i="2"/>
  <c r="AA107" i="8"/>
  <c r="Z98" i="8"/>
  <c r="T105" i="8"/>
  <c r="U100" i="8"/>
  <c r="V105" i="8"/>
  <c r="T99" i="8"/>
  <c r="AD101" i="8"/>
  <c r="X100" i="8"/>
  <c r="AC100" i="8"/>
  <c r="W98" i="8"/>
  <c r="AD103" i="8"/>
  <c r="AB107" i="8"/>
  <c r="AC102" i="8"/>
  <c r="W97" i="8"/>
  <c r="AB101" i="8"/>
  <c r="V103" i="8"/>
  <c r="T103" i="8"/>
  <c r="U102" i="8"/>
  <c r="AA99" i="8"/>
  <c r="AD107" i="8"/>
  <c r="Y98" i="8"/>
  <c r="U104" i="8"/>
  <c r="W101" i="8"/>
  <c r="AB105" i="8"/>
  <c r="Z104" i="8"/>
  <c r="X104" i="8"/>
  <c r="Y103" i="8"/>
  <c r="S101" i="8"/>
  <c r="AA98" i="8"/>
  <c r="U101" i="8"/>
  <c r="Y105" i="8"/>
  <c r="AA106" i="8"/>
  <c r="Y96" i="8"/>
  <c r="AD105" i="8"/>
  <c r="T107" i="8"/>
  <c r="AC104" i="8"/>
  <c r="W102" i="8"/>
  <c r="S104" i="8"/>
  <c r="AC103" i="8"/>
  <c r="AC106" i="8"/>
  <c r="Y101" i="8"/>
  <c r="AC97" i="8"/>
  <c r="V107" i="8"/>
  <c r="AB96" i="8"/>
  <c r="U106" i="8"/>
  <c r="AA103" i="8"/>
  <c r="T96" i="8"/>
  <c r="AC107" i="8"/>
  <c r="V96" i="8"/>
  <c r="W96" i="8"/>
  <c r="U99" i="8"/>
  <c r="AA96" i="8"/>
  <c r="T98" i="8"/>
  <c r="Y107" i="8"/>
  <c r="S105" i="8"/>
  <c r="X97" i="8"/>
  <c r="V97" i="8"/>
  <c r="Z97" i="8"/>
  <c r="AA97" i="8"/>
  <c r="Y100" i="8"/>
  <c r="S98" i="8"/>
  <c r="X99" i="8"/>
  <c r="AD96" i="8"/>
  <c r="W106" i="8"/>
  <c r="AB98" i="8"/>
  <c r="V101" i="8"/>
  <c r="AD98" i="8"/>
  <c r="S99" i="8"/>
  <c r="AC101" i="8"/>
  <c r="W99" i="8"/>
  <c r="AB100" i="8"/>
  <c r="V98" i="8"/>
  <c r="T97" i="8"/>
  <c r="T100" i="8"/>
  <c r="Z106" i="8"/>
  <c r="V100" i="8"/>
  <c r="W100" i="8"/>
  <c r="U103" i="8"/>
  <c r="AA100" i="8"/>
  <c r="T102" i="8"/>
  <c r="Z99" i="8"/>
  <c r="T101" i="8"/>
  <c r="X101" i="8"/>
  <c r="S96" i="8"/>
  <c r="Z101" i="8"/>
  <c r="AA101" i="8"/>
  <c r="Y104" i="8"/>
  <c r="S102" i="8"/>
  <c r="X103" i="8"/>
  <c r="AD100" i="8"/>
  <c r="X106" i="8"/>
  <c r="AB102" i="8"/>
  <c r="S100" i="8"/>
  <c r="AD102" i="8"/>
  <c r="S103" i="8"/>
  <c r="AC105" i="8"/>
  <c r="W103" i="8"/>
  <c r="AB104" i="8"/>
  <c r="V102" i="8"/>
  <c r="U97" i="8"/>
  <c r="T104" i="8"/>
  <c r="AA102" i="8"/>
  <c r="V104" i="8"/>
  <c r="W104" i="8"/>
  <c r="U107" i="8"/>
  <c r="AA104" i="8"/>
  <c r="T106" i="8"/>
  <c r="Z103" i="8"/>
  <c r="AC99" i="8"/>
  <c r="X105" i="8"/>
  <c r="W105" i="8"/>
  <c r="Z105" i="8"/>
  <c r="AA105" i="8"/>
  <c r="Z96" i="8"/>
  <c r="S106" i="8"/>
  <c r="X107" i="8"/>
  <c r="AD104" i="8"/>
  <c r="Y102" i="8"/>
  <c r="AB106" i="8"/>
  <c r="U96" i="8"/>
  <c r="AD106" i="8"/>
  <c r="S107" i="8"/>
  <c r="AD97" i="8"/>
  <c r="W107" i="8"/>
  <c r="AC96" i="8"/>
  <c r="V106" i="8"/>
  <c r="Z100" i="8"/>
  <c r="U105" i="8"/>
  <c r="X98" i="8"/>
  <c r="Y97" i="8"/>
  <c r="AD99" i="8"/>
  <c r="AB99" i="8"/>
  <c r="V99" i="8"/>
  <c r="AB103" i="8"/>
  <c r="U98" i="8"/>
  <c r="Z107" i="8"/>
  <c r="Y106" i="8"/>
  <c r="X102" i="8"/>
  <c r="AC98" i="8"/>
  <c r="Z102" i="8"/>
  <c r="X96" i="8"/>
  <c r="AB97" i="8"/>
  <c r="Y99" i="8"/>
  <c r="S97" i="8"/>
  <c r="AC37" i="8"/>
  <c r="AD32" i="8"/>
  <c r="S37" i="8"/>
  <c r="AA28" i="8"/>
  <c r="AA30" i="8"/>
  <c r="T32" i="8"/>
  <c r="AC32" i="8"/>
  <c r="AA32" i="8"/>
  <c r="X36" i="8"/>
  <c r="Y28" i="8"/>
  <c r="AA37" i="8"/>
  <c r="Z35" i="8"/>
  <c r="Z28" i="8"/>
  <c r="AB28" i="8"/>
  <c r="S32" i="8"/>
  <c r="X33" i="8"/>
  <c r="Y26" i="8"/>
  <c r="T30" i="8"/>
  <c r="AB37" i="8"/>
  <c r="AC29" i="8"/>
  <c r="AD36" i="8"/>
  <c r="S34" i="8"/>
  <c r="AC28" i="8"/>
  <c r="W33" i="8"/>
  <c r="AB34" i="8"/>
  <c r="U33" i="8"/>
  <c r="U30" i="8"/>
  <c r="AD37" i="8"/>
  <c r="U31" i="8"/>
  <c r="AB33" i="8"/>
  <c r="AB30" i="8"/>
  <c r="AD29" i="8"/>
  <c r="X27" i="8"/>
  <c r="AC31" i="8"/>
  <c r="AA34" i="8"/>
  <c r="X37" i="8"/>
  <c r="T28" i="8"/>
  <c r="Y30" i="8"/>
  <c r="W31" i="8"/>
  <c r="Y32" i="8"/>
  <c r="Z36" i="8"/>
  <c r="Z32" i="8"/>
  <c r="U27" i="8"/>
  <c r="S30" i="8"/>
  <c r="U34" i="8"/>
  <c r="Z26" i="8"/>
  <c r="S36" i="8"/>
  <c r="AC26" i="8"/>
  <c r="T36" i="8"/>
  <c r="Y34" i="8"/>
  <c r="T26" i="8"/>
  <c r="AC33" i="8"/>
  <c r="AA36" i="8"/>
  <c r="AB36" i="8"/>
  <c r="V30" i="8"/>
  <c r="AD27" i="8"/>
  <c r="W37" i="8"/>
  <c r="U28" i="8"/>
  <c r="AD26" i="8"/>
  <c r="S27" i="8"/>
  <c r="T34" i="8"/>
  <c r="U35" i="8"/>
  <c r="X29" i="8"/>
  <c r="AB32" i="8"/>
  <c r="AC36" i="8"/>
  <c r="X26" i="8"/>
  <c r="V29" i="8"/>
  <c r="V27" i="8"/>
  <c r="Y29" i="8"/>
  <c r="V28" i="8"/>
  <c r="AA29" i="8"/>
  <c r="U26" i="8"/>
  <c r="Y36" i="8"/>
  <c r="W34" i="8"/>
  <c r="T35" i="8"/>
  <c r="V34" i="8"/>
  <c r="AB27" i="8"/>
  <c r="Z30" i="8"/>
  <c r="V35" i="8"/>
  <c r="AC30" i="8"/>
  <c r="Z29" i="8"/>
  <c r="W32" i="8"/>
  <c r="Y35" i="8"/>
  <c r="V31" i="8"/>
  <c r="W26" i="8"/>
  <c r="T29" i="8"/>
  <c r="AD31" i="8"/>
  <c r="W35" i="8"/>
  <c r="U32" i="8"/>
  <c r="AD30" i="8"/>
  <c r="W36" i="8"/>
  <c r="U29" i="8"/>
  <c r="T37" i="8"/>
  <c r="W27" i="8"/>
  <c r="AA27" i="8"/>
  <c r="X30" i="8"/>
  <c r="V33" i="8"/>
  <c r="X31" i="8"/>
  <c r="Y33" i="8"/>
  <c r="V32" i="8"/>
  <c r="T27" i="8"/>
  <c r="U37" i="8"/>
  <c r="X35" i="8"/>
  <c r="S29" i="8"/>
  <c r="AB31" i="8"/>
  <c r="Z34" i="8"/>
  <c r="Y31" i="8"/>
  <c r="AC34" i="8"/>
  <c r="Z33" i="8"/>
  <c r="X28" i="8"/>
  <c r="W28" i="8"/>
  <c r="Y27" i="8"/>
  <c r="W30" i="8"/>
  <c r="T33" i="8"/>
  <c r="AD35" i="8"/>
  <c r="AC27" i="8"/>
  <c r="U36" i="8"/>
  <c r="AD34" i="8"/>
  <c r="AB29" i="8"/>
  <c r="AI29" i="8" s="1" a="1"/>
  <c r="S31" i="8"/>
  <c r="Z31" i="8"/>
  <c r="V26" i="8"/>
  <c r="AA31" i="8"/>
  <c r="X34" i="8"/>
  <c r="V37" i="8"/>
  <c r="AC35" i="8"/>
  <c r="Y37" i="8"/>
  <c r="V36" i="8"/>
  <c r="T31" i="8"/>
  <c r="AA33" i="8"/>
  <c r="AD28" i="8"/>
  <c r="AA35" i="8"/>
  <c r="S26" i="8"/>
  <c r="Z27" i="8"/>
  <c r="S33" i="8"/>
  <c r="AB35" i="8"/>
  <c r="AA26" i="8"/>
  <c r="AB26" i="8"/>
  <c r="AD33" i="8"/>
  <c r="Z37" i="8"/>
  <c r="X32" i="8"/>
  <c r="S35" i="8"/>
  <c r="S28" i="8"/>
  <c r="W29" i="8"/>
  <c r="AA79" i="8"/>
  <c r="AB70" i="8"/>
  <c r="Z70" i="8"/>
  <c r="U69" i="8"/>
  <c r="V72" i="8"/>
  <c r="X68" i="8"/>
  <c r="Z68" i="8"/>
  <c r="S78" i="8"/>
  <c r="Y71" i="8"/>
  <c r="S69" i="8"/>
  <c r="W75" i="8"/>
  <c r="Z79" i="8"/>
  <c r="T72" i="8"/>
  <c r="V77" i="8"/>
  <c r="U73" i="8"/>
  <c r="Z73" i="8"/>
  <c r="AB69" i="8"/>
  <c r="AD69" i="8"/>
  <c r="W79" i="8"/>
  <c r="AC72" i="8"/>
  <c r="W70" i="8"/>
  <c r="T68" i="8"/>
  <c r="X73" i="8"/>
  <c r="S68" i="8"/>
  <c r="AC75" i="8"/>
  <c r="AD74" i="8"/>
  <c r="X72" i="8"/>
  <c r="V71" i="8"/>
  <c r="T77" i="8"/>
  <c r="U74" i="8"/>
  <c r="AA71" i="8"/>
  <c r="U70" i="8"/>
  <c r="AB74" i="8"/>
  <c r="W77" i="8"/>
  <c r="Y78" i="8"/>
  <c r="V76" i="8"/>
  <c r="AB73" i="8"/>
  <c r="Z72" i="8"/>
  <c r="T71" i="8"/>
  <c r="Y75" i="8"/>
  <c r="S73" i="8"/>
  <c r="AC68" i="8"/>
  <c r="AB71" i="8"/>
  <c r="T76" i="8"/>
  <c r="U68" i="8"/>
  <c r="V69" i="8"/>
  <c r="Z77" i="8"/>
  <c r="T75" i="8"/>
  <c r="AD73" i="8"/>
  <c r="AB77" i="8"/>
  <c r="AC76" i="8"/>
  <c r="W74" i="8"/>
  <c r="U77" i="8"/>
  <c r="X77" i="8"/>
  <c r="Y69" i="8"/>
  <c r="V73" i="8"/>
  <c r="AD78" i="8"/>
  <c r="X76" i="8"/>
  <c r="V75" i="8"/>
  <c r="AB68" i="8"/>
  <c r="U78" i="8"/>
  <c r="AA75" i="8"/>
  <c r="X74" i="8"/>
  <c r="X78" i="8"/>
  <c r="AB78" i="8"/>
  <c r="AC70" i="8"/>
  <c r="AD75" i="8"/>
  <c r="W68" i="8"/>
  <c r="T79" i="8"/>
  <c r="Z76" i="8"/>
  <c r="T70" i="8"/>
  <c r="Y79" i="8"/>
  <c r="S77" i="8"/>
  <c r="S79" i="8"/>
  <c r="AD70" i="8"/>
  <c r="T69" i="8"/>
  <c r="U72" i="8"/>
  <c r="AD79" i="8"/>
  <c r="AA69" i="8"/>
  <c r="Y68" i="8"/>
  <c r="AD77" i="8"/>
  <c r="X71" i="8"/>
  <c r="AD68" i="8"/>
  <c r="W78" i="8"/>
  <c r="T73" i="8"/>
  <c r="Y73" i="8"/>
  <c r="AA70" i="8"/>
  <c r="S71" i="8"/>
  <c r="AC69" i="8"/>
  <c r="V79" i="8"/>
  <c r="AB72" i="8"/>
  <c r="V70" i="8"/>
  <c r="Z69" i="8"/>
  <c r="AC79" i="8"/>
  <c r="AD71" i="8"/>
  <c r="AB75" i="8"/>
  <c r="AC74" i="8"/>
  <c r="S72" i="8"/>
  <c r="W72" i="8"/>
  <c r="U71" i="8"/>
  <c r="AA68" i="8"/>
  <c r="T74" i="8"/>
  <c r="Z71" i="8"/>
  <c r="Z74" i="8"/>
  <c r="AB79" i="8"/>
  <c r="U76" i="8"/>
  <c r="W73" i="8"/>
  <c r="AA73" i="8"/>
  <c r="Y72" i="8"/>
  <c r="S70" i="8"/>
  <c r="X75" i="8"/>
  <c r="AD72" i="8"/>
  <c r="Z78" i="8"/>
  <c r="Y70" i="8"/>
  <c r="Y77" i="8"/>
  <c r="AA74" i="8"/>
  <c r="S75" i="8"/>
  <c r="AC73" i="8"/>
  <c r="W71" i="8"/>
  <c r="AB76" i="8"/>
  <c r="V74" i="8"/>
  <c r="U79" i="8"/>
  <c r="W69" i="8"/>
  <c r="AC71" i="8"/>
  <c r="AC78" i="8"/>
  <c r="AA78" i="8"/>
  <c r="W76" i="8"/>
  <c r="U75" i="8"/>
  <c r="AA72" i="8"/>
  <c r="T78" i="8"/>
  <c r="Z75" i="8"/>
  <c r="AC77" i="8"/>
  <c r="X69" i="8"/>
  <c r="S76" i="8"/>
  <c r="Y74" i="8"/>
  <c r="X70" i="8"/>
  <c r="V68" i="8"/>
  <c r="AA77" i="8"/>
  <c r="Y76" i="8"/>
  <c r="S74" i="8"/>
  <c r="X79" i="8"/>
  <c r="AD76" i="8"/>
  <c r="V78" i="8"/>
  <c r="AA76" i="8"/>
  <c r="T54" i="8"/>
  <c r="S55" i="8"/>
  <c r="W65" i="8"/>
  <c r="AB59" i="8"/>
  <c r="AC56" i="8"/>
  <c r="AB55" i="8"/>
  <c r="T60" i="8"/>
  <c r="T63" i="8"/>
  <c r="Y60" i="8"/>
  <c r="AD55" i="8"/>
  <c r="X63" i="8"/>
  <c r="V65" i="8"/>
  <c r="Z55" i="8"/>
  <c r="Z59" i="8"/>
  <c r="AC61" i="8"/>
  <c r="AC65" i="8"/>
  <c r="U60" i="8"/>
  <c r="Z58" i="8"/>
  <c r="U58" i="8"/>
  <c r="S58" i="8"/>
  <c r="Z57" i="8"/>
  <c r="Y58" i="8"/>
  <c r="S61" i="8"/>
  <c r="AD54" i="8"/>
  <c r="Y57" i="8"/>
  <c r="Z64" i="8"/>
  <c r="W64" i="8"/>
  <c r="U59" i="8"/>
  <c r="S57" i="8"/>
  <c r="AD60" i="8"/>
  <c r="AB56" i="8"/>
  <c r="AA57" i="8"/>
  <c r="AB63" i="8"/>
  <c r="X62" i="8"/>
  <c r="T55" i="8"/>
  <c r="Y62" i="8"/>
  <c r="S56" i="8"/>
  <c r="S60" i="8"/>
  <c r="W62" i="8"/>
  <c r="V55" i="8"/>
  <c r="Z60" i="8"/>
  <c r="AC62" i="8"/>
  <c r="V61" i="8"/>
  <c r="U62" i="8"/>
  <c r="T59" i="8"/>
  <c r="AB62" i="8"/>
  <c r="AC54" i="8"/>
  <c r="AC63" i="8"/>
  <c r="Z63" i="8"/>
  <c r="X59" i="8"/>
  <c r="W60" i="8"/>
  <c r="T56" i="8"/>
  <c r="Y63" i="8"/>
  <c r="AA60" i="8"/>
  <c r="V60" i="8"/>
  <c r="U55" i="8"/>
  <c r="AC55" i="8"/>
  <c r="W61" i="8"/>
  <c r="S65" i="8"/>
  <c r="AD61" i="8"/>
  <c r="S54" i="8"/>
  <c r="Y65" i="8"/>
  <c r="Y54" i="8"/>
  <c r="X60" i="8"/>
  <c r="X64" i="8"/>
  <c r="AA64" i="8"/>
  <c r="AC57" i="8"/>
  <c r="U56" i="8"/>
  <c r="Z54" i="8"/>
  <c r="V59" i="8"/>
  <c r="T62" i="8"/>
  <c r="S63" i="8"/>
  <c r="AD63" i="8"/>
  <c r="V54" i="8"/>
  <c r="W63" i="8"/>
  <c r="Y56" i="8"/>
  <c r="AA62" i="8"/>
  <c r="Z65" i="8"/>
  <c r="S64" i="8"/>
  <c r="X58" i="8"/>
  <c r="U54" i="8"/>
  <c r="AA56" i="8"/>
  <c r="AB58" i="8"/>
  <c r="AA55" i="8"/>
  <c r="AB65" i="8"/>
  <c r="V58" i="8"/>
  <c r="W55" i="8"/>
  <c r="U63" i="8"/>
  <c r="AC58" i="8"/>
  <c r="V57" i="8"/>
  <c r="Y55" i="8"/>
  <c r="AB64" i="8"/>
  <c r="V56" i="8"/>
  <c r="U57" i="8"/>
  <c r="AD56" i="8"/>
  <c r="AA59" i="8"/>
  <c r="X55" i="8"/>
  <c r="W56" i="8"/>
  <c r="T57" i="8"/>
  <c r="T61" i="8"/>
  <c r="Y59" i="8"/>
  <c r="X56" i="8"/>
  <c r="AA54" i="8"/>
  <c r="W58" i="8"/>
  <c r="U61" i="8"/>
  <c r="X54" i="8"/>
  <c r="Y64" i="8"/>
  <c r="Z56" i="8"/>
  <c r="Y61" i="8"/>
  <c r="AD59" i="8"/>
  <c r="AC60" i="8"/>
  <c r="W59" i="8"/>
  <c r="X61" i="8"/>
  <c r="AC59" i="8"/>
  <c r="AA58" i="8"/>
  <c r="V62" i="8"/>
  <c r="T58" i="8"/>
  <c r="S59" i="8"/>
  <c r="AB54" i="8"/>
  <c r="T65" i="8"/>
  <c r="AB57" i="8"/>
  <c r="AD58" i="8"/>
  <c r="W57" i="8"/>
  <c r="X65" i="8"/>
  <c r="AA63" i="8"/>
  <c r="AD57" i="8"/>
  <c r="AD65" i="8"/>
  <c r="U64" i="8"/>
  <c r="Z62" i="8"/>
  <c r="AC64" i="8"/>
  <c r="AB61" i="8"/>
  <c r="T64" i="8"/>
  <c r="AD62" i="8"/>
  <c r="V63" i="8"/>
  <c r="U65" i="8"/>
  <c r="AD64" i="8"/>
  <c r="AB60" i="8"/>
  <c r="AA61" i="8"/>
  <c r="X57" i="8"/>
  <c r="W54" i="8"/>
  <c r="S62" i="8"/>
  <c r="Z61" i="8"/>
  <c r="V64" i="8"/>
  <c r="AB91" i="8"/>
  <c r="X83" i="8"/>
  <c r="S86" i="8"/>
  <c r="AB84" i="8"/>
  <c r="AC92" i="8"/>
  <c r="Z87" i="8"/>
  <c r="AD87" i="8"/>
  <c r="AA85" i="8"/>
  <c r="AA88" i="8"/>
  <c r="Y92" i="8"/>
  <c r="Y91" i="8"/>
  <c r="W85" i="8"/>
  <c r="T84" i="8"/>
  <c r="T90" i="8"/>
  <c r="U86" i="8"/>
  <c r="AC88" i="8"/>
  <c r="S93" i="8"/>
  <c r="V90" i="8"/>
  <c r="AB83" i="8"/>
  <c r="AB92" i="8"/>
  <c r="T87" i="8"/>
  <c r="X90" i="8"/>
  <c r="AB82" i="8"/>
  <c r="AI82" i="8" s="1" a="1"/>
  <c r="Y89" i="8"/>
  <c r="Z84" i="8"/>
  <c r="AA87" i="8"/>
  <c r="AC87" i="8"/>
  <c r="AC90" i="8"/>
  <c r="X84" i="8"/>
  <c r="AD84" i="8"/>
  <c r="X82" i="8"/>
  <c r="Z89" i="8"/>
  <c r="AB89" i="8"/>
  <c r="W88" i="8"/>
  <c r="AD93" i="8"/>
  <c r="S88" i="8"/>
  <c r="T93" i="8"/>
  <c r="T88" i="8"/>
  <c r="V84" i="8"/>
  <c r="W83" i="8"/>
  <c r="W90" i="8"/>
  <c r="Y90" i="8"/>
  <c r="AD82" i="8"/>
  <c r="Z92" i="8"/>
  <c r="V83" i="8"/>
  <c r="V85" i="8"/>
  <c r="S83" i="8"/>
  <c r="AD85" i="8"/>
  <c r="Y84" i="8"/>
  <c r="AC84" i="8"/>
  <c r="AA82" i="8"/>
  <c r="W92" i="8"/>
  <c r="X87" i="8"/>
  <c r="Z90" i="8"/>
  <c r="AB86" i="8"/>
  <c r="V88" i="8"/>
  <c r="X89" i="8"/>
  <c r="AA92" i="8"/>
  <c r="AB87" i="8"/>
  <c r="S92" i="8"/>
  <c r="U84" i="8"/>
  <c r="AC89" i="8"/>
  <c r="S85" i="8"/>
  <c r="U85" i="8"/>
  <c r="Y85" i="8"/>
  <c r="V92" i="8"/>
  <c r="V82" i="8"/>
  <c r="AC85" i="8"/>
  <c r="Z82" i="8"/>
  <c r="AD90" i="8"/>
  <c r="T91" i="8"/>
  <c r="Z91" i="8"/>
  <c r="W91" i="8"/>
  <c r="AD91" i="8"/>
  <c r="AA89" i="8"/>
  <c r="V87" i="8"/>
  <c r="X85" i="8"/>
  <c r="U93" i="8"/>
  <c r="AD86" i="8"/>
  <c r="AA84" i="8"/>
  <c r="T85" i="8"/>
  <c r="W89" i="8"/>
  <c r="AB90" i="8"/>
  <c r="U83" i="8"/>
  <c r="W82" i="8"/>
  <c r="Y82" i="8"/>
  <c r="T92" i="8"/>
  <c r="S87" i="8"/>
  <c r="S90" i="8"/>
  <c r="AA91" i="8"/>
  <c r="AC91" i="8"/>
  <c r="Z85" i="8"/>
  <c r="X88" i="8"/>
  <c r="AD88" i="8"/>
  <c r="S82" i="8"/>
  <c r="V89" i="8"/>
  <c r="T82" i="8"/>
  <c r="AA86" i="8"/>
  <c r="Z86" i="8"/>
  <c r="U92" i="8"/>
  <c r="S89" i="8"/>
  <c r="U89" i="8"/>
  <c r="Y93" i="8"/>
  <c r="AB85" i="8"/>
  <c r="Z88" i="8"/>
  <c r="T89" i="8"/>
  <c r="W84" i="8"/>
  <c r="V91" i="8"/>
  <c r="Y88" i="8"/>
  <c r="Y87" i="8"/>
  <c r="S84" i="8"/>
  <c r="AA93" i="8"/>
  <c r="Y83" i="8"/>
  <c r="W93" i="8"/>
  <c r="AC93" i="8"/>
  <c r="Y86" i="8"/>
  <c r="Z83" i="8"/>
  <c r="W87" i="8"/>
  <c r="AD83" i="8"/>
  <c r="Z93" i="8"/>
  <c r="X92" i="8"/>
  <c r="AD92" i="8"/>
  <c r="U82" i="8"/>
  <c r="V93" i="8"/>
  <c r="S91" i="8"/>
  <c r="T86" i="8"/>
  <c r="X91" i="8"/>
  <c r="AD89" i="8"/>
  <c r="V86" i="8"/>
  <c r="AB88" i="8"/>
  <c r="U91" i="8"/>
  <c r="AC86" i="8"/>
  <c r="W86" i="8"/>
  <c r="U88" i="8"/>
  <c r="T83" i="8"/>
  <c r="U90" i="8"/>
  <c r="X86" i="8"/>
  <c r="AA90" i="8"/>
  <c r="X93" i="8"/>
  <c r="U87" i="8"/>
  <c r="AA83" i="8"/>
  <c r="AC83" i="8"/>
  <c r="AC82" i="8"/>
  <c r="AB83" i="1"/>
  <c r="AF82" i="1"/>
  <c r="AF80" i="1"/>
  <c r="X80" i="1"/>
  <c r="AB79" i="1"/>
  <c r="AF78" i="1"/>
  <c r="X78" i="1"/>
  <c r="AB77" i="1"/>
  <c r="AB75" i="1"/>
  <c r="AF74" i="1"/>
  <c r="X74" i="1"/>
  <c r="AB73" i="1"/>
  <c r="AF72" i="1"/>
  <c r="X72" i="1"/>
  <c r="W82" i="1"/>
  <c r="AA81" i="1"/>
  <c r="AE80" i="1"/>
  <c r="W80" i="1"/>
  <c r="Z83" i="1"/>
  <c r="AD82" i="1"/>
  <c r="AD80" i="1"/>
  <c r="V80" i="1"/>
  <c r="Z79" i="1"/>
  <c r="AD78" i="1"/>
  <c r="V78" i="1"/>
  <c r="Z77" i="1"/>
  <c r="Z75" i="1"/>
  <c r="AD74" i="1"/>
  <c r="V74" i="1"/>
  <c r="Z73" i="1"/>
  <c r="AD72" i="1"/>
  <c r="V72" i="1"/>
  <c r="AC81" i="1"/>
  <c r="AA80" i="1"/>
  <c r="AA79" i="1"/>
  <c r="AB78" i="1"/>
  <c r="AD77" i="1"/>
  <c r="AE76" i="1"/>
  <c r="W74" i="1"/>
  <c r="X73" i="1"/>
  <c r="Z72" i="1"/>
  <c r="Y82" i="1"/>
  <c r="U80" i="1"/>
  <c r="Y77" i="1"/>
  <c r="AC83" i="1"/>
  <c r="AA82" i="1"/>
  <c r="Y81" i="1"/>
  <c r="Z80" i="1"/>
  <c r="Y79" i="1"/>
  <c r="AA78" i="1"/>
  <c r="AE75" i="1"/>
  <c r="U75" i="1"/>
  <c r="U74" i="1"/>
  <c r="W73" i="1"/>
  <c r="Y72" i="1"/>
  <c r="X83" i="1"/>
  <c r="AA76" i="1"/>
  <c r="AC74" i="1"/>
  <c r="U73" i="1"/>
  <c r="Y83" i="1"/>
  <c r="Z82" i="1"/>
  <c r="X81" i="1"/>
  <c r="Z78" i="1"/>
  <c r="AA77" i="1"/>
  <c r="AB76" i="1"/>
  <c r="AD75" i="1"/>
  <c r="AE74" i="1"/>
  <c r="AF73" i="1"/>
  <c r="W79" i="1"/>
  <c r="W83" i="1"/>
  <c r="U82" i="1"/>
  <c r="V81" i="1"/>
  <c r="AF79" i="1"/>
  <c r="V79" i="1"/>
  <c r="Z76" i="1"/>
  <c r="AA75" i="1"/>
  <c r="AB74" i="1"/>
  <c r="AD73" i="1"/>
  <c r="AE72" i="1"/>
  <c r="U72" i="1"/>
  <c r="AE81" i="1"/>
  <c r="AC80" i="1"/>
  <c r="AD79" i="1"/>
  <c r="AE78" i="1"/>
  <c r="AF77" i="1"/>
  <c r="V77" i="1"/>
  <c r="Z74" i="1"/>
  <c r="AA73" i="1"/>
  <c r="AB72" i="1"/>
  <c r="AE83" i="1"/>
  <c r="AC82" i="1"/>
  <c r="AD81" i="1"/>
  <c r="AC78" i="1"/>
  <c r="AE77" i="1"/>
  <c r="U77" i="1"/>
  <c r="U76" i="1"/>
  <c r="W75" i="1"/>
  <c r="Y74" i="1"/>
  <c r="U78" i="1"/>
  <c r="V83" i="1"/>
  <c r="W77" i="1"/>
  <c r="Y75" i="1"/>
  <c r="Y76" i="1"/>
  <c r="AF81" i="1"/>
  <c r="AC73" i="1"/>
  <c r="AE79" i="1"/>
  <c r="AC72" i="1"/>
  <c r="U79" i="1"/>
  <c r="AC195" i="1"/>
  <c r="U195" i="1"/>
  <c r="Y194" i="1"/>
  <c r="AC193" i="1"/>
  <c r="U193" i="1"/>
  <c r="Y192" i="1"/>
  <c r="AC191" i="1"/>
  <c r="U191" i="1"/>
  <c r="Y190" i="1"/>
  <c r="AC189" i="1"/>
  <c r="U189" i="1"/>
  <c r="Y188" i="1"/>
  <c r="AF195" i="1"/>
  <c r="X195" i="1"/>
  <c r="AB194" i="1"/>
  <c r="AF193" i="1"/>
  <c r="X193" i="1"/>
  <c r="AB192" i="1"/>
  <c r="AF191" i="1"/>
  <c r="X191" i="1"/>
  <c r="AB190" i="1"/>
  <c r="AF189" i="1"/>
  <c r="X189" i="1"/>
  <c r="AB188" i="1"/>
  <c r="AF187" i="1"/>
  <c r="X187" i="1"/>
  <c r="AB186" i="1"/>
  <c r="AF185" i="1"/>
  <c r="X185" i="1"/>
  <c r="AB184" i="1"/>
  <c r="U184" i="1"/>
  <c r="AE195" i="1"/>
  <c r="AF194" i="1"/>
  <c r="V194" i="1"/>
  <c r="W193" i="1"/>
  <c r="X192" i="1"/>
  <c r="Z191" i="1"/>
  <c r="AA190" i="1"/>
  <c r="AB189" i="1"/>
  <c r="AD188" i="1"/>
  <c r="AE187" i="1"/>
  <c r="V187" i="1"/>
  <c r="Y186" i="1"/>
  <c r="AB185" i="1"/>
  <c r="AE184" i="1"/>
  <c r="V184" i="1"/>
  <c r="AD195" i="1"/>
  <c r="AE194" i="1"/>
  <c r="U194" i="1"/>
  <c r="V193" i="1"/>
  <c r="W192" i="1"/>
  <c r="Y191" i="1"/>
  <c r="Z190" i="1"/>
  <c r="AA189" i="1"/>
  <c r="AC188" i="1"/>
  <c r="AD187" i="1"/>
  <c r="U187" i="1"/>
  <c r="X186" i="1"/>
  <c r="AA185" i="1"/>
  <c r="AD184" i="1"/>
  <c r="AB195" i="1"/>
  <c r="AD194" i="1"/>
  <c r="AE193" i="1"/>
  <c r="AF192" i="1"/>
  <c r="V192" i="1"/>
  <c r="W191" i="1"/>
  <c r="X190" i="1"/>
  <c r="Z189" i="1"/>
  <c r="AA188" i="1"/>
  <c r="AC187" i="1"/>
  <c r="AF186" i="1"/>
  <c r="W186" i="1"/>
  <c r="Z185" i="1"/>
  <c r="AC184" i="1"/>
  <c r="Z195" i="1"/>
  <c r="AA194" i="1"/>
  <c r="AB193" i="1"/>
  <c r="AD192" i="1"/>
  <c r="AE191" i="1"/>
  <c r="AF190" i="1"/>
  <c r="V190" i="1"/>
  <c r="W189" i="1"/>
  <c r="X188" i="1"/>
  <c r="AA187" i="1"/>
  <c r="AD186" i="1"/>
  <c r="U186" i="1"/>
  <c r="W185" i="1"/>
  <c r="Z184" i="1"/>
  <c r="Y195" i="1"/>
  <c r="Z194" i="1"/>
  <c r="AA193" i="1"/>
  <c r="AC192" i="1"/>
  <c r="AD191" i="1"/>
  <c r="AE190" i="1"/>
  <c r="U190" i="1"/>
  <c r="V189" i="1"/>
  <c r="W188" i="1"/>
  <c r="Z187" i="1"/>
  <c r="AC186" i="1"/>
  <c r="AE185" i="1"/>
  <c r="V185" i="1"/>
  <c r="Y184" i="1"/>
  <c r="W195" i="1"/>
  <c r="X194" i="1"/>
  <c r="Z193" i="1"/>
  <c r="AA192" i="1"/>
  <c r="AB191" i="1"/>
  <c r="AD190" i="1"/>
  <c r="AE189" i="1"/>
  <c r="AF188" i="1"/>
  <c r="V188" i="1"/>
  <c r="Y187" i="1"/>
  <c r="AA186" i="1"/>
  <c r="AD185" i="1"/>
  <c r="U185" i="1"/>
  <c r="X184" i="1"/>
  <c r="V195" i="1"/>
  <c r="W194" i="1"/>
  <c r="Y193" i="1"/>
  <c r="Z192" i="1"/>
  <c r="AA191" i="1"/>
  <c r="AC190" i="1"/>
  <c r="AD189" i="1"/>
  <c r="AE188" i="1"/>
  <c r="U188" i="1"/>
  <c r="W187" i="1"/>
  <c r="Z186" i="1"/>
  <c r="AC185" i="1"/>
  <c r="AF184" i="1"/>
  <c r="W184" i="1"/>
  <c r="Y189" i="1"/>
  <c r="AA195" i="1"/>
  <c r="Z188" i="1"/>
  <c r="AC194" i="1"/>
  <c r="AB187" i="1"/>
  <c r="AD193" i="1"/>
  <c r="AE186" i="1"/>
  <c r="AE192" i="1"/>
  <c r="V186" i="1"/>
  <c r="U192" i="1"/>
  <c r="Y185" i="1"/>
  <c r="V191" i="1"/>
  <c r="AA184" i="1"/>
  <c r="W190" i="1"/>
  <c r="AB136" i="1"/>
  <c r="X135" i="1"/>
  <c r="AB134" i="1"/>
  <c r="AF133" i="1"/>
  <c r="AA138" i="1"/>
  <c r="W137" i="1"/>
  <c r="AA136" i="1"/>
  <c r="AE135" i="1"/>
  <c r="AD139" i="1"/>
  <c r="Z138" i="1"/>
  <c r="AD137" i="1"/>
  <c r="V137" i="1"/>
  <c r="V129" i="1"/>
  <c r="Z139" i="1"/>
  <c r="AD138" i="1"/>
  <c r="V138" i="1"/>
  <c r="V130" i="1"/>
  <c r="AD128" i="1"/>
  <c r="V128" i="1"/>
  <c r="AA139" i="1"/>
  <c r="Y135" i="1"/>
  <c r="AC132" i="1"/>
  <c r="Y131" i="1"/>
  <c r="U130" i="1"/>
  <c r="AB137" i="1"/>
  <c r="AF134" i="1"/>
  <c r="AB133" i="1"/>
  <c r="X132" i="1"/>
  <c r="W128" i="1"/>
  <c r="Y137" i="1"/>
  <c r="U136" i="1"/>
  <c r="AC134" i="1"/>
  <c r="Y130" i="1"/>
  <c r="AB139" i="1"/>
  <c r="X138" i="1"/>
  <c r="AF136" i="1"/>
  <c r="Z167" i="1"/>
  <c r="AD166" i="1"/>
  <c r="AD164" i="1"/>
  <c r="V164" i="1"/>
  <c r="Z163" i="1"/>
  <c r="AD162" i="1"/>
  <c r="V162" i="1"/>
  <c r="Z161" i="1"/>
  <c r="Z166" i="1"/>
  <c r="AC165" i="1"/>
  <c r="AF164" i="1"/>
  <c r="W164" i="1"/>
  <c r="Y163" i="1"/>
  <c r="AB162" i="1"/>
  <c r="Z160" i="1"/>
  <c r="AD159" i="1"/>
  <c r="V159" i="1"/>
  <c r="Z158" i="1"/>
  <c r="AD157" i="1"/>
  <c r="V157" i="1"/>
  <c r="V167" i="1"/>
  <c r="Y166" i="1"/>
  <c r="AB165" i="1"/>
  <c r="AE164" i="1"/>
  <c r="U164" i="1"/>
  <c r="X163" i="1"/>
  <c r="U161" i="1"/>
  <c r="Y160" i="1"/>
  <c r="AC159" i="1"/>
  <c r="U159" i="1"/>
  <c r="Y158" i="1"/>
  <c r="AC157" i="1"/>
  <c r="AD167" i="1"/>
  <c r="U167" i="1"/>
  <c r="X166" i="1"/>
  <c r="AA165" i="1"/>
  <c r="AC164" i="1"/>
  <c r="AF163" i="1"/>
  <c r="AC161" i="1"/>
  <c r="AF160" i="1"/>
  <c r="X160" i="1"/>
  <c r="AB159" i="1"/>
  <c r="AF158" i="1"/>
  <c r="X158" i="1"/>
  <c r="X156" i="1"/>
  <c r="AA167" i="1"/>
  <c r="AC166" i="1"/>
  <c r="AF165" i="1"/>
  <c r="W165" i="1"/>
  <c r="Y167" i="1"/>
  <c r="V165" i="1"/>
  <c r="Y164" i="1"/>
  <c r="AB163" i="1"/>
  <c r="AE162" i="1"/>
  <c r="U162" i="1"/>
  <c r="X161" i="1"/>
  <c r="X159" i="1"/>
  <c r="AB158" i="1"/>
  <c r="AF157" i="1"/>
  <c r="X157" i="1"/>
  <c r="AB156" i="1"/>
  <c r="U156" i="1"/>
  <c r="AD165" i="1"/>
  <c r="U165" i="1"/>
  <c r="AB167" i="1"/>
  <c r="AA164" i="1"/>
  <c r="U163" i="1"/>
  <c r="AA161" i="1"/>
  <c r="Z157" i="1"/>
  <c r="V156" i="1"/>
  <c r="AE156" i="1"/>
  <c r="AF166" i="1"/>
  <c r="Z164" i="1"/>
  <c r="AF162" i="1"/>
  <c r="AC158" i="1"/>
  <c r="Y157" i="1"/>
  <c r="AE166" i="1"/>
  <c r="X164" i="1"/>
  <c r="AC162" i="1"/>
  <c r="W161" i="1"/>
  <c r="W157" i="1"/>
  <c r="W166" i="1"/>
  <c r="AE163" i="1"/>
  <c r="Y162" i="1"/>
  <c r="AE160" i="1"/>
  <c r="AA159" i="1"/>
  <c r="AD163" i="1"/>
  <c r="X162" i="1"/>
  <c r="AD160" i="1"/>
  <c r="Z159" i="1"/>
  <c r="V158" i="1"/>
  <c r="AD156" i="1"/>
  <c r="W162" i="1"/>
  <c r="AC160" i="1"/>
  <c r="Y159" i="1"/>
  <c r="U158" i="1"/>
  <c r="AC156" i="1"/>
  <c r="X165" i="1"/>
  <c r="AA160" i="1"/>
  <c r="W159" i="1"/>
  <c r="AE157" i="1"/>
  <c r="AA156" i="1"/>
  <c r="AC167" i="1"/>
  <c r="AB164" i="1"/>
  <c r="W160" i="1"/>
  <c r="AE158" i="1"/>
  <c r="AA157" i="1"/>
  <c r="W156" i="1"/>
  <c r="AE41" i="1"/>
  <c r="W41" i="1"/>
  <c r="W39" i="1"/>
  <c r="AA38" i="1"/>
  <c r="AE37" i="1"/>
  <c r="W37" i="1"/>
  <c r="AA36" i="1"/>
  <c r="AE35" i="1"/>
  <c r="AE33" i="1"/>
  <c r="W33" i="1"/>
  <c r="AA32" i="1"/>
  <c r="AE31" i="1"/>
  <c r="W31" i="1"/>
  <c r="AA30" i="1"/>
  <c r="Y40" i="1"/>
  <c r="AC39" i="1"/>
  <c r="U39" i="1"/>
  <c r="Y38" i="1"/>
  <c r="AC37" i="1"/>
  <c r="U37" i="1"/>
  <c r="U35" i="1"/>
  <c r="Y34" i="1"/>
  <c r="AC33" i="1"/>
  <c r="U33" i="1"/>
  <c r="Z41" i="1"/>
  <c r="AB40" i="1"/>
  <c r="AF37" i="1"/>
  <c r="AF36" i="1"/>
  <c r="V36" i="1"/>
  <c r="X35" i="1"/>
  <c r="X34" i="1"/>
  <c r="Z33" i="1"/>
  <c r="U31" i="1"/>
  <c r="X30" i="1"/>
  <c r="Y41" i="1"/>
  <c r="Z40" i="1"/>
  <c r="AA39" i="1"/>
  <c r="AC38" i="1"/>
  <c r="U36" i="1"/>
  <c r="V35" i="1"/>
  <c r="W34" i="1"/>
  <c r="Y33" i="1"/>
  <c r="Z32" i="1"/>
  <c r="AC31" i="1"/>
  <c r="X41" i="1"/>
  <c r="X40" i="1"/>
  <c r="Z39" i="1"/>
  <c r="AB38" i="1"/>
  <c r="AB37" i="1"/>
  <c r="AD36" i="1"/>
  <c r="V34" i="1"/>
  <c r="X33" i="1"/>
  <c r="Y32" i="1"/>
  <c r="AB31" i="1"/>
  <c r="AE30" i="1"/>
  <c r="V30" i="1"/>
  <c r="AF39" i="1"/>
  <c r="AF38" i="1"/>
  <c r="V38" i="1"/>
  <c r="X37" i="1"/>
  <c r="X36" i="1"/>
  <c r="Z35" i="1"/>
  <c r="AD32" i="1"/>
  <c r="U32" i="1"/>
  <c r="X31" i="1"/>
  <c r="Z30" i="1"/>
  <c r="AA41" i="1"/>
  <c r="AC40" i="1"/>
  <c r="V37" i="1"/>
  <c r="W36" i="1"/>
  <c r="Y35" i="1"/>
  <c r="Z34" i="1"/>
  <c r="AA33" i="1"/>
  <c r="AC32" i="1"/>
  <c r="Y30" i="1"/>
  <c r="U38" i="1"/>
  <c r="AF41" i="1"/>
  <c r="Y39" i="1"/>
  <c r="Y37" i="1"/>
  <c r="AD34" i="1"/>
  <c r="AD41" i="1"/>
  <c r="X39" i="1"/>
  <c r="AC36" i="1"/>
  <c r="AC34" i="1"/>
  <c r="W32" i="1"/>
  <c r="AF40" i="1"/>
  <c r="AF33" i="1"/>
  <c r="AA31" i="1"/>
  <c r="V41" i="1"/>
  <c r="V39" i="1"/>
  <c r="AB36" i="1"/>
  <c r="U34" i="1"/>
  <c r="AE40" i="1"/>
  <c r="X38" i="1"/>
  <c r="AD35" i="1"/>
  <c r="AD33" i="1"/>
  <c r="Z31" i="1"/>
  <c r="W40" i="1"/>
  <c r="V33" i="1"/>
  <c r="Y31" i="1"/>
  <c r="V40" i="1"/>
  <c r="AA37" i="1"/>
  <c r="AA35" i="1"/>
  <c r="AF32" i="1"/>
  <c r="Z37" i="1"/>
  <c r="AE34" i="1"/>
  <c r="AE32" i="1"/>
  <c r="AC30" i="1"/>
  <c r="AC69" i="1"/>
  <c r="U69" i="1"/>
  <c r="Y68" i="1"/>
  <c r="AC67" i="1"/>
  <c r="U67" i="1"/>
  <c r="Y66" i="1"/>
  <c r="AC65" i="1"/>
  <c r="U65" i="1"/>
  <c r="Y64" i="1"/>
  <c r="AC63" i="1"/>
  <c r="U63" i="1"/>
  <c r="Y62" i="1"/>
  <c r="AC61" i="1"/>
  <c r="U61" i="1"/>
  <c r="Y60" i="1"/>
  <c r="AC59" i="1"/>
  <c r="U59" i="1"/>
  <c r="Y58" i="1"/>
  <c r="AA69" i="1"/>
  <c r="AE68" i="1"/>
  <c r="W68" i="1"/>
  <c r="AA67" i="1"/>
  <c r="AE66" i="1"/>
  <c r="W66" i="1"/>
  <c r="AA65" i="1"/>
  <c r="AE64" i="1"/>
  <c r="W64" i="1"/>
  <c r="AA63" i="1"/>
  <c r="AE62" i="1"/>
  <c r="W62" i="1"/>
  <c r="AA61" i="1"/>
  <c r="AE60" i="1"/>
  <c r="W60" i="1"/>
  <c r="AA59" i="1"/>
  <c r="AE58" i="1"/>
  <c r="W58" i="1"/>
  <c r="Y69" i="1"/>
  <c r="AA68" i="1"/>
  <c r="AB67" i="1"/>
  <c r="AC66" i="1"/>
  <c r="AE65" i="1"/>
  <c r="AF64" i="1"/>
  <c r="U64" i="1"/>
  <c r="W63" i="1"/>
  <c r="X62" i="1"/>
  <c r="Y61" i="1"/>
  <c r="AA60" i="1"/>
  <c r="AB59" i="1"/>
  <c r="AC58" i="1"/>
  <c r="V69" i="1"/>
  <c r="X67" i="1"/>
  <c r="Z65" i="1"/>
  <c r="AD63" i="1"/>
  <c r="AF61" i="1"/>
  <c r="V61" i="1"/>
  <c r="V60" i="1"/>
  <c r="Z58" i="1"/>
  <c r="X69" i="1"/>
  <c r="Z68" i="1"/>
  <c r="Z67" i="1"/>
  <c r="AB66" i="1"/>
  <c r="AD65" i="1"/>
  <c r="AD64" i="1"/>
  <c r="AF63" i="1"/>
  <c r="V63" i="1"/>
  <c r="V62" i="1"/>
  <c r="X61" i="1"/>
  <c r="Z60" i="1"/>
  <c r="Z59" i="1"/>
  <c r="AB58" i="1"/>
  <c r="AF69" i="1"/>
  <c r="V68" i="1"/>
  <c r="Z66" i="1"/>
  <c r="AB64" i="1"/>
  <c r="AD62" i="1"/>
  <c r="X59" i="1"/>
  <c r="W69" i="1"/>
  <c r="X68" i="1"/>
  <c r="Y67" i="1"/>
  <c r="AA66" i="1"/>
  <c r="AB65" i="1"/>
  <c r="AC64" i="1"/>
  <c r="AE63" i="1"/>
  <c r="AF62" i="1"/>
  <c r="U62" i="1"/>
  <c r="W61" i="1"/>
  <c r="X60" i="1"/>
  <c r="Y59" i="1"/>
  <c r="AA58" i="1"/>
  <c r="AE69" i="1"/>
  <c r="AF68" i="1"/>
  <c r="U68" i="1"/>
  <c r="W67" i="1"/>
  <c r="X66" i="1"/>
  <c r="Y65" i="1"/>
  <c r="AB69" i="1"/>
  <c r="AC68" i="1"/>
  <c r="AE67" i="1"/>
  <c r="AF66" i="1"/>
  <c r="U66" i="1"/>
  <c r="W65" i="1"/>
  <c r="X64" i="1"/>
  <c r="Y63" i="1"/>
  <c r="AA62" i="1"/>
  <c r="AB61" i="1"/>
  <c r="AC60" i="1"/>
  <c r="AE59" i="1"/>
  <c r="AF58" i="1"/>
  <c r="AB68" i="1"/>
  <c r="AD67" i="1"/>
  <c r="AD66" i="1"/>
  <c r="AF65" i="1"/>
  <c r="V65" i="1"/>
  <c r="V64" i="1"/>
  <c r="X63" i="1"/>
  <c r="Z62" i="1"/>
  <c r="Z61" i="1"/>
  <c r="AB60" i="1"/>
  <c r="AD59" i="1"/>
  <c r="AD58" i="1"/>
  <c r="U58" i="1"/>
  <c r="Z69" i="1"/>
  <c r="Z64" i="1"/>
  <c r="AD60" i="1"/>
  <c r="AC62" i="1"/>
  <c r="AD69" i="1"/>
  <c r="AB63" i="1"/>
  <c r="U60" i="1"/>
  <c r="AF67" i="1"/>
  <c r="W59" i="1"/>
  <c r="AD68" i="1"/>
  <c r="Z63" i="1"/>
  <c r="AF59" i="1"/>
  <c r="V67" i="1"/>
  <c r="AB62" i="1"/>
  <c r="V59" i="1"/>
  <c r="V66" i="1"/>
  <c r="AE61" i="1"/>
  <c r="X58" i="1"/>
  <c r="X65" i="1"/>
  <c r="AD61" i="1"/>
  <c r="V58" i="1"/>
  <c r="AA64" i="1"/>
  <c r="AF60" i="1"/>
  <c r="Z111" i="1"/>
  <c r="AD110" i="1"/>
  <c r="V110" i="1"/>
  <c r="Z109" i="1"/>
  <c r="AD108" i="1"/>
  <c r="V108" i="1"/>
  <c r="Z107" i="1"/>
  <c r="AD106" i="1"/>
  <c r="V106" i="1"/>
  <c r="Z105" i="1"/>
  <c r="AD104" i="1"/>
  <c r="V104" i="1"/>
  <c r="Z103" i="1"/>
  <c r="AD102" i="1"/>
  <c r="V102" i="1"/>
  <c r="Z101" i="1"/>
  <c r="AD100" i="1"/>
  <c r="V100" i="1"/>
  <c r="Y111" i="1"/>
  <c r="AC110" i="1"/>
  <c r="U110" i="1"/>
  <c r="Y109" i="1"/>
  <c r="AC108" i="1"/>
  <c r="U108" i="1"/>
  <c r="Y107" i="1"/>
  <c r="AC106" i="1"/>
  <c r="U106" i="1"/>
  <c r="Y105" i="1"/>
  <c r="AC104" i="1"/>
  <c r="U104" i="1"/>
  <c r="Y103" i="1"/>
  <c r="AC102" i="1"/>
  <c r="U102" i="1"/>
  <c r="Y101" i="1"/>
  <c r="AC100" i="1"/>
  <c r="AF111" i="1"/>
  <c r="X111" i="1"/>
  <c r="AB110" i="1"/>
  <c r="AF109" i="1"/>
  <c r="X109" i="1"/>
  <c r="AB108" i="1"/>
  <c r="AF107" i="1"/>
  <c r="X107" i="1"/>
  <c r="AB106" i="1"/>
  <c r="AF105" i="1"/>
  <c r="X105" i="1"/>
  <c r="AB104" i="1"/>
  <c r="AF103" i="1"/>
  <c r="X103" i="1"/>
  <c r="AB102" i="1"/>
  <c r="AF101" i="1"/>
  <c r="X101" i="1"/>
  <c r="AB100" i="1"/>
  <c r="U100" i="1"/>
  <c r="AB111" i="1"/>
  <c r="AF110" i="1"/>
  <c r="X110" i="1"/>
  <c r="AB109" i="1"/>
  <c r="AF108" i="1"/>
  <c r="X108" i="1"/>
  <c r="AB107" i="1"/>
  <c r="AF106" i="1"/>
  <c r="X106" i="1"/>
  <c r="AB105" i="1"/>
  <c r="AF104" i="1"/>
  <c r="X104" i="1"/>
  <c r="AB103" i="1"/>
  <c r="AF102" i="1"/>
  <c r="X102" i="1"/>
  <c r="AB101" i="1"/>
  <c r="AF100" i="1"/>
  <c r="AE110" i="1"/>
  <c r="AA109" i="1"/>
  <c r="W108" i="1"/>
  <c r="AE106" i="1"/>
  <c r="AA105" i="1"/>
  <c r="W104" i="1"/>
  <c r="AE102" i="1"/>
  <c r="AA101" i="1"/>
  <c r="X100" i="1"/>
  <c r="AE111" i="1"/>
  <c r="AA110" i="1"/>
  <c r="W109" i="1"/>
  <c r="AE107" i="1"/>
  <c r="AA106" i="1"/>
  <c r="W105" i="1"/>
  <c r="AE103" i="1"/>
  <c r="AA102" i="1"/>
  <c r="W101" i="1"/>
  <c r="W100" i="1"/>
  <c r="AD111" i="1"/>
  <c r="Z110" i="1"/>
  <c r="V109" i="1"/>
  <c r="AD107" i="1"/>
  <c r="Z106" i="1"/>
  <c r="V105" i="1"/>
  <c r="AD103" i="1"/>
  <c r="Z102" i="1"/>
  <c r="V101" i="1"/>
  <c r="AC111" i="1"/>
  <c r="Y110" i="1"/>
  <c r="U109" i="1"/>
  <c r="AC107" i="1"/>
  <c r="Y106" i="1"/>
  <c r="U105" i="1"/>
  <c r="AC103" i="1"/>
  <c r="Y102" i="1"/>
  <c r="U101" i="1"/>
  <c r="AA111" i="1"/>
  <c r="W110" i="1"/>
  <c r="AE108" i="1"/>
  <c r="AA107" i="1"/>
  <c r="W106" i="1"/>
  <c r="AE104" i="1"/>
  <c r="AA103" i="1"/>
  <c r="W102" i="1"/>
  <c r="AE100" i="1"/>
  <c r="W111" i="1"/>
  <c r="AE109" i="1"/>
  <c r="AA108" i="1"/>
  <c r="W107" i="1"/>
  <c r="AE105" i="1"/>
  <c r="AA104" i="1"/>
  <c r="W103" i="1"/>
  <c r="V111" i="1"/>
  <c r="AD109" i="1"/>
  <c r="Z108" i="1"/>
  <c r="V107" i="1"/>
  <c r="AD105" i="1"/>
  <c r="Z104" i="1"/>
  <c r="V103" i="1"/>
  <c r="AD101" i="1"/>
  <c r="Z100" i="1"/>
  <c r="Y104" i="1"/>
  <c r="U111" i="1"/>
  <c r="AC109" i="1"/>
  <c r="Y108" i="1"/>
  <c r="U107" i="1"/>
  <c r="AC105" i="1"/>
  <c r="U103" i="1"/>
  <c r="AC101" i="1"/>
  <c r="Y100" i="1"/>
  <c r="AE101" i="1"/>
  <c r="AA100" i="1"/>
  <c r="Y13" i="1"/>
  <c r="AC12" i="1"/>
  <c r="Y11" i="1"/>
  <c r="Z13" i="1"/>
  <c r="AB12" i="1"/>
  <c r="AE11" i="1"/>
  <c r="V11" i="1"/>
  <c r="Z10" i="1"/>
  <c r="AD9" i="1"/>
  <c r="Z8" i="1"/>
  <c r="AD7" i="1"/>
  <c r="V7" i="1"/>
  <c r="Z6" i="1"/>
  <c r="AD5" i="1"/>
  <c r="V5" i="1"/>
  <c r="Z4" i="1"/>
  <c r="V3" i="1"/>
  <c r="Z2" i="1"/>
  <c r="AC5" i="1"/>
  <c r="U3" i="1"/>
  <c r="X13" i="1"/>
  <c r="AA12" i="1"/>
  <c r="AD11" i="1"/>
  <c r="Y10" i="1"/>
  <c r="AC9" i="1"/>
  <c r="U9" i="1"/>
  <c r="Y8" i="1"/>
  <c r="AC7" i="1"/>
  <c r="U7" i="1"/>
  <c r="Y6" i="1"/>
  <c r="Y4" i="1"/>
  <c r="AC3" i="1"/>
  <c r="Y2" i="1"/>
  <c r="AF13" i="1"/>
  <c r="W13" i="1"/>
  <c r="Z12" i="1"/>
  <c r="AC11" i="1"/>
  <c r="X10" i="1"/>
  <c r="AB9" i="1"/>
  <c r="AF8" i="1"/>
  <c r="X8" i="1"/>
  <c r="AB7" i="1"/>
  <c r="AF6" i="1"/>
  <c r="X6" i="1"/>
  <c r="AF4" i="1"/>
  <c r="X4" i="1"/>
  <c r="AB3" i="1"/>
  <c r="AF2" i="1"/>
  <c r="X2" i="1"/>
  <c r="AB13" i="1"/>
  <c r="AE12" i="1"/>
  <c r="X11" i="1"/>
  <c r="AB10" i="1"/>
  <c r="AF9" i="1"/>
  <c r="X9" i="1"/>
  <c r="AB8" i="1"/>
  <c r="AF7" i="1"/>
  <c r="X7" i="1"/>
  <c r="AF5" i="1"/>
  <c r="X5" i="1"/>
  <c r="AB4" i="1"/>
  <c r="AF3" i="1"/>
  <c r="X3" i="1"/>
  <c r="AB2" i="1"/>
  <c r="U2" i="1"/>
  <c r="AA10" i="1"/>
  <c r="AE9" i="1"/>
  <c r="W9" i="1"/>
  <c r="AE7" i="1"/>
  <c r="W7" i="1"/>
  <c r="AA6" i="1"/>
  <c r="AA13" i="1"/>
  <c r="W11" i="1"/>
  <c r="AA8" i="1"/>
  <c r="AE5" i="1"/>
  <c r="X12" i="1"/>
  <c r="W10" i="1"/>
  <c r="AC8" i="1"/>
  <c r="AD6" i="1"/>
  <c r="AE3" i="1"/>
  <c r="AA2" i="1"/>
  <c r="V10" i="1"/>
  <c r="AC6" i="1"/>
  <c r="AE4" i="1"/>
  <c r="AA3" i="1"/>
  <c r="AE13" i="1"/>
  <c r="W8" i="1"/>
  <c r="W2" i="1"/>
  <c r="AC13" i="1"/>
  <c r="AA11" i="1"/>
  <c r="AA9" i="1"/>
  <c r="U8" i="1"/>
  <c r="V6" i="1"/>
  <c r="Y3" i="1"/>
  <c r="V13" i="1"/>
  <c r="Z11" i="1"/>
  <c r="Z9" i="1"/>
  <c r="AA7" i="1"/>
  <c r="U6" i="1"/>
  <c r="W3" i="1"/>
  <c r="Y9" i="1"/>
  <c r="AA5" i="1"/>
  <c r="AE2" i="1"/>
  <c r="AD13" i="1"/>
  <c r="AB11" i="1"/>
  <c r="U10" i="1"/>
  <c r="V8" i="1"/>
  <c r="AD4" i="1"/>
  <c r="Z3" i="1"/>
  <c r="V2" i="1"/>
  <c r="AA4" i="1"/>
  <c r="U13" i="1"/>
  <c r="W4" i="1"/>
  <c r="AF12" i="1"/>
  <c r="AE8" i="1"/>
  <c r="Y7" i="1"/>
  <c r="Z5" i="1"/>
  <c r="V4" i="1"/>
  <c r="AD2" i="1"/>
  <c r="Y12" i="1"/>
  <c r="AC10" i="1"/>
  <c r="AE6" i="1"/>
  <c r="Y5" i="1"/>
  <c r="U4" i="1"/>
  <c r="AC2" i="1"/>
  <c r="Z7" i="1"/>
  <c r="U114" i="1" a="1"/>
  <c r="U142" i="1" a="1"/>
  <c r="U16" i="1" a="1"/>
  <c r="U86" i="1" a="1"/>
  <c r="AC180" i="1"/>
  <c r="Y179" i="1"/>
  <c r="AC178" i="1"/>
  <c r="U178" i="1"/>
  <c r="Y175" i="1"/>
  <c r="U174" i="1"/>
  <c r="Y173" i="1"/>
  <c r="AC172" i="1"/>
  <c r="AC181" i="1"/>
  <c r="W180" i="1"/>
  <c r="Z179" i="1"/>
  <c r="AB178" i="1"/>
  <c r="AB175" i="1"/>
  <c r="V174" i="1"/>
  <c r="X173" i="1"/>
  <c r="AA172" i="1"/>
  <c r="AB181" i="1"/>
  <c r="V180" i="1"/>
  <c r="X179" i="1"/>
  <c r="AA178" i="1"/>
  <c r="AA175" i="1"/>
  <c r="AF173" i="1"/>
  <c r="W173" i="1"/>
  <c r="Z172" i="1"/>
  <c r="AA181" i="1"/>
  <c r="AF179" i="1"/>
  <c r="W179" i="1"/>
  <c r="Z178" i="1"/>
  <c r="Z175" i="1"/>
  <c r="AE173" i="1"/>
  <c r="V173" i="1"/>
  <c r="Y172" i="1"/>
  <c r="X181" i="1"/>
  <c r="AA180" i="1"/>
  <c r="AD179" i="1"/>
  <c r="U179" i="1"/>
  <c r="X178" i="1"/>
  <c r="W175" i="1"/>
  <c r="Z174" i="1"/>
  <c r="AC173" i="1"/>
  <c r="AF172" i="1"/>
  <c r="W172" i="1"/>
  <c r="W181" i="1"/>
  <c r="Z180" i="1"/>
  <c r="AC179" i="1"/>
  <c r="AF178" i="1"/>
  <c r="W178" i="1"/>
  <c r="V175" i="1"/>
  <c r="Y174" i="1"/>
  <c r="AB173" i="1"/>
  <c r="AE172" i="1"/>
  <c r="V172" i="1"/>
  <c r="V181" i="1"/>
  <c r="Y180" i="1"/>
  <c r="AB179" i="1"/>
  <c r="AE178" i="1"/>
  <c r="V178" i="1"/>
  <c r="U175" i="1"/>
  <c r="X174" i="1"/>
  <c r="AA173" i="1"/>
  <c r="AD172" i="1"/>
  <c r="AF171" i="1"/>
  <c r="U181" i="1"/>
  <c r="X180" i="1"/>
  <c r="AA179" i="1"/>
  <c r="AD178" i="1"/>
  <c r="AF177" i="1"/>
  <c r="AF174" i="1"/>
  <c r="W174" i="1"/>
  <c r="Z173" i="1"/>
  <c r="AB172" i="1"/>
  <c r="AE171" i="1"/>
  <c r="X175" i="1"/>
  <c r="AB180" i="1"/>
  <c r="AA174" i="1"/>
  <c r="AE179" i="1"/>
  <c r="AD173" i="1"/>
  <c r="X172" i="1"/>
  <c r="AB177" i="1"/>
  <c r="AA171" i="1"/>
  <c r="AE176" i="1"/>
  <c r="AD170" i="1"/>
  <c r="AF32" i="5" a="1"/>
  <c r="AF88" i="5" a="1"/>
  <c r="AJ79" i="5"/>
  <c r="AH78" i="5"/>
  <c r="AF77" i="5"/>
  <c r="AJ75" i="5"/>
  <c r="AK76" i="5"/>
  <c r="AI75" i="5"/>
  <c r="AG74" i="5"/>
  <c r="AH79" i="5"/>
  <c r="AF78" i="5"/>
  <c r="AK77" i="5"/>
  <c r="AI76" i="5"/>
  <c r="AG75" i="5"/>
  <c r="AF74" i="5"/>
  <c r="AI77" i="5"/>
  <c r="AK79" i="5"/>
  <c r="AG77" i="5"/>
  <c r="AI74" i="5"/>
  <c r="AF79" i="5"/>
  <c r="AH76" i="5"/>
  <c r="AK75" i="5"/>
  <c r="AJ77" i="5"/>
  <c r="AF76" i="5"/>
  <c r="AF75" i="5"/>
  <c r="AJ78" i="5"/>
  <c r="AF46" i="5" a="1"/>
  <c r="AF102" i="5" a="1"/>
  <c r="AF60" i="5" a="1"/>
  <c r="U44" i="1" a="1"/>
  <c r="AC135" i="1" l="1"/>
  <c r="AA133" i="1"/>
  <c r="U131" i="1"/>
  <c r="AE128" i="1"/>
  <c r="AD132" i="1"/>
  <c r="AD131" i="1"/>
  <c r="AA130" i="1"/>
  <c r="AB128" i="1"/>
  <c r="X139" i="1"/>
  <c r="U137" i="1"/>
  <c r="AE134" i="1"/>
  <c r="Y132" i="1"/>
  <c r="W130" i="1"/>
  <c r="Z133" i="1"/>
  <c r="Z132" i="1"/>
  <c r="W131" i="1"/>
  <c r="X129" i="1"/>
  <c r="AF139" i="1"/>
  <c r="AF128" i="1"/>
  <c r="Y138" i="1"/>
  <c r="W136" i="1"/>
  <c r="AC133" i="1"/>
  <c r="AA131" i="1"/>
  <c r="V134" i="1"/>
  <c r="V133" i="1"/>
  <c r="AE131" i="1"/>
  <c r="AF129" i="1"/>
  <c r="AB131" i="1"/>
  <c r="Y129" i="1"/>
  <c r="AE138" i="1"/>
  <c r="Y136" i="1"/>
  <c r="W134" i="1"/>
  <c r="Z135" i="1"/>
  <c r="Z134" i="1"/>
  <c r="W133" i="1"/>
  <c r="X131" i="1"/>
  <c r="AF85" i="8" a="1"/>
  <c r="AF68" i="8" a="1"/>
  <c r="AI85" i="8" a="1"/>
  <c r="AI54" i="8" a="1"/>
  <c r="AF54" i="8" a="1"/>
  <c r="AJ31" i="8"/>
  <c r="AI29" i="8"/>
  <c r="AK31" i="8"/>
  <c r="AI30" i="8"/>
  <c r="AJ30" i="8"/>
  <c r="AJ29" i="8"/>
  <c r="AI31" i="8"/>
  <c r="AK29" i="8"/>
  <c r="AK30" i="8"/>
  <c r="AF99" i="8" a="1"/>
  <c r="AF138" i="8" a="1"/>
  <c r="AI155" i="8" a="1"/>
  <c r="U366" i="3" a="1"/>
  <c r="AJ82" i="8"/>
  <c r="AJ84" i="8"/>
  <c r="AJ83" i="8"/>
  <c r="AI82" i="8"/>
  <c r="AK84" i="8"/>
  <c r="AK82" i="8"/>
  <c r="AI83" i="8"/>
  <c r="AK83" i="8"/>
  <c r="AI84" i="8"/>
  <c r="AI68" i="8" a="1"/>
  <c r="AI99" i="8" a="1"/>
  <c r="AI96" i="8" a="1"/>
  <c r="AG78" i="5"/>
  <c r="AG79" i="5"/>
  <c r="AJ74" i="5"/>
  <c r="AI78" i="5"/>
  <c r="AH74" i="5"/>
  <c r="AJ76" i="5"/>
  <c r="AK74" i="5"/>
  <c r="AK78" i="5"/>
  <c r="AI79" i="5"/>
  <c r="AH75" i="5"/>
  <c r="AH77" i="5"/>
  <c r="AG76" i="5"/>
  <c r="AF183" i="8" a="1"/>
  <c r="U240" i="3" a="1"/>
  <c r="AE246" i="3" s="1"/>
  <c r="U170" i="1"/>
  <c r="U173" i="1"/>
  <c r="Y170" i="1"/>
  <c r="Z176" i="1"/>
  <c r="Z170" i="1"/>
  <c r="AA176" i="1"/>
  <c r="AA170" i="1"/>
  <c r="AB176" i="1"/>
  <c r="AB170" i="1"/>
  <c r="AD176" i="1"/>
  <c r="AE170" i="1"/>
  <c r="AF176" i="1"/>
  <c r="AF170" i="1"/>
  <c r="U177" i="1"/>
  <c r="U171" i="1"/>
  <c r="V177" i="1"/>
  <c r="Y171" i="1"/>
  <c r="AC176" i="1"/>
  <c r="V176" i="1"/>
  <c r="V179" i="1"/>
  <c r="V171" i="1"/>
  <c r="W177" i="1"/>
  <c r="W171" i="1"/>
  <c r="X177" i="1"/>
  <c r="X171" i="1"/>
  <c r="Z177" i="1"/>
  <c r="Z171" i="1"/>
  <c r="AA177" i="1"/>
  <c r="AB171" i="1"/>
  <c r="AC177" i="1"/>
  <c r="AC171" i="1"/>
  <c r="AD177" i="1"/>
  <c r="AD171" i="1"/>
  <c r="AE177" i="1"/>
  <c r="U172" i="1"/>
  <c r="Y177" i="1"/>
  <c r="AD8" i="1"/>
  <c r="AD10" i="1"/>
  <c r="W6" i="1"/>
  <c r="AE10" i="1"/>
  <c r="AC4" i="1"/>
  <c r="W12" i="1"/>
  <c r="W5" i="1"/>
  <c r="AD12" i="1"/>
  <c r="AF11" i="1"/>
  <c r="AB6" i="1"/>
  <c r="V12" i="1"/>
  <c r="AB5" i="1"/>
  <c r="AF10" i="1"/>
  <c r="U5" i="1"/>
  <c r="U11" i="1"/>
  <c r="AD3" i="1"/>
  <c r="V9" i="1"/>
  <c r="AD30" i="1"/>
  <c r="W38" i="1"/>
  <c r="V32" i="1"/>
  <c r="Z38" i="1"/>
  <c r="X32" i="1"/>
  <c r="AF31" i="1"/>
  <c r="AD39" i="1"/>
  <c r="AB34" i="1"/>
  <c r="AB41" i="1"/>
  <c r="AF35" i="1"/>
  <c r="AF30" i="1"/>
  <c r="AD37" i="1"/>
  <c r="AB32" i="1"/>
  <c r="AB39" i="1"/>
  <c r="Y36" i="1"/>
  <c r="AC41" i="1"/>
  <c r="W35" i="1"/>
  <c r="AA40" i="1"/>
  <c r="V163" i="1"/>
  <c r="AA163" i="1"/>
  <c r="Y165" i="1"/>
  <c r="W158" i="1"/>
  <c r="AE159" i="1"/>
  <c r="Y161" i="1"/>
  <c r="V160" i="1"/>
  <c r="X167" i="1"/>
  <c r="AB160" i="1"/>
  <c r="AB166" i="1"/>
  <c r="AB157" i="1"/>
  <c r="W163" i="1"/>
  <c r="U157" i="1"/>
  <c r="AA162" i="1"/>
  <c r="Z156" i="1"/>
  <c r="AE161" i="1"/>
  <c r="AF167" i="1"/>
  <c r="V166" i="1"/>
  <c r="AB135" i="1"/>
  <c r="Y134" i="1"/>
  <c r="Y133" i="1"/>
  <c r="W132" i="1"/>
  <c r="AF130" i="1"/>
  <c r="AC129" i="1"/>
  <c r="AC128" i="1"/>
  <c r="Y139" i="1"/>
  <c r="W138" i="1"/>
  <c r="V132" i="1"/>
  <c r="Z137" i="1"/>
  <c r="V131" i="1"/>
  <c r="Z136" i="1"/>
  <c r="AE129" i="1"/>
  <c r="W135" i="1"/>
  <c r="U128" i="1"/>
  <c r="X133" i="1"/>
  <c r="AB138" i="1"/>
  <c r="AA74" i="1"/>
  <c r="Y73" i="1"/>
  <c r="AB80" i="1"/>
  <c r="W76" i="1"/>
  <c r="AF83" i="1"/>
  <c r="W78" i="1"/>
  <c r="V73" i="1"/>
  <c r="Y80" i="1"/>
  <c r="W81" i="1"/>
  <c r="AC77" i="1"/>
  <c r="AC75" i="1"/>
  <c r="AF75" i="1"/>
  <c r="AD83" i="1"/>
  <c r="AD76" i="1"/>
  <c r="V82" i="1"/>
  <c r="AA83" i="1"/>
  <c r="AF76" i="1"/>
  <c r="X82" i="1"/>
  <c r="AI57" i="8" a="1"/>
  <c r="AF57" i="8" a="1"/>
  <c r="AF71" i="8" a="1"/>
  <c r="AF26" i="8" a="1"/>
  <c r="AF96" i="8" a="1"/>
  <c r="AB6" i="9"/>
  <c r="AV4" i="9" s="1" a="1"/>
  <c r="AC7" i="9"/>
  <c r="AA9" i="9"/>
  <c r="AA7" i="9"/>
  <c r="AE8" i="9"/>
  <c r="AI110" i="8" a="1"/>
  <c r="AI138" i="8" a="1"/>
  <c r="AF141" i="8" a="1"/>
  <c r="AI152" i="8" a="1"/>
  <c r="AF180" i="8" a="1"/>
  <c r="AI127" i="8" a="1"/>
  <c r="AZ7" i="8"/>
  <c r="AZ8" i="8"/>
  <c r="AY7" i="8"/>
  <c r="BA8" i="8"/>
  <c r="BA9" i="8"/>
  <c r="BA7" i="8"/>
  <c r="AZ9" i="8"/>
  <c r="AY9" i="8"/>
  <c r="AY8" i="8"/>
  <c r="AF40" i="8" a="1"/>
  <c r="AI183" i="8" a="1"/>
  <c r="AF166" i="8" a="1"/>
  <c r="AJ171" i="8"/>
  <c r="AK171" i="8"/>
  <c r="AK170" i="8"/>
  <c r="AI170" i="8"/>
  <c r="AJ169" i="8"/>
  <c r="AJ170" i="8"/>
  <c r="AI169" i="8"/>
  <c r="AK169" i="8"/>
  <c r="AI171" i="8"/>
  <c r="AI40" i="8" a="1"/>
  <c r="AF43" i="8" a="1"/>
  <c r="AI15" i="8" a="1"/>
  <c r="AB174" i="1"/>
  <c r="AD180" i="1"/>
  <c r="AD174" i="1"/>
  <c r="AE180" i="1"/>
  <c r="AE174" i="1"/>
  <c r="AF180" i="1"/>
  <c r="AC174" i="1"/>
  <c r="U180" i="1"/>
  <c r="X130" i="1"/>
  <c r="U129" i="1"/>
  <c r="AC139" i="1"/>
  <c r="AC138" i="1"/>
  <c r="AA137" i="1"/>
  <c r="X136" i="1"/>
  <c r="U135" i="1"/>
  <c r="U134" i="1"/>
  <c r="AE132" i="1"/>
  <c r="Z129" i="1"/>
  <c r="AD134" i="1"/>
  <c r="Z128" i="1"/>
  <c r="AD133" i="1"/>
  <c r="V139" i="1"/>
  <c r="AA132" i="1"/>
  <c r="AE137" i="1"/>
  <c r="AB130" i="1"/>
  <c r="AF135" i="1"/>
  <c r="AF82" i="8" a="1"/>
  <c r="AF29" i="8" a="1"/>
  <c r="AF113" i="8" a="1"/>
  <c r="AI141" i="8" a="1"/>
  <c r="AF152" i="8" a="1"/>
  <c r="AI180" i="8" a="1"/>
  <c r="AI124" i="8" a="1"/>
  <c r="AI12" i="8" a="1"/>
  <c r="AF169" i="8" a="1"/>
  <c r="AF15" i="8" a="1"/>
  <c r="Y178" i="1"/>
  <c r="Z181" i="1"/>
  <c r="AC175" i="1"/>
  <c r="AD181" i="1"/>
  <c r="AD175" i="1"/>
  <c r="AE181" i="1"/>
  <c r="AE175" i="1"/>
  <c r="AF181" i="1"/>
  <c r="AF175" i="1"/>
  <c r="V170" i="1"/>
  <c r="W176" i="1"/>
  <c r="W170" i="1"/>
  <c r="X176" i="1"/>
  <c r="X170" i="1"/>
  <c r="Y176" i="1"/>
  <c r="AC170" i="1"/>
  <c r="U176" i="1"/>
  <c r="AF132" i="1"/>
  <c r="AC131" i="1"/>
  <c r="AC130" i="1"/>
  <c r="AA129" i="1"/>
  <c r="X128" i="1"/>
  <c r="AF138" i="1"/>
  <c r="AC137" i="1"/>
  <c r="AC136" i="1"/>
  <c r="AA135" i="1"/>
  <c r="AD130" i="1"/>
  <c r="V136" i="1"/>
  <c r="AD129" i="1"/>
  <c r="V135" i="1"/>
  <c r="AA128" i="1"/>
  <c r="AE133" i="1"/>
  <c r="W139" i="1"/>
  <c r="AF131" i="1"/>
  <c r="X137" i="1"/>
  <c r="AI71" i="8" a="1"/>
  <c r="AF4" i="9"/>
  <c r="AD9" i="9"/>
  <c r="AF8" i="9"/>
  <c r="AF9" i="9"/>
  <c r="AD8" i="9"/>
  <c r="AI113" i="8" a="1"/>
  <c r="AF110" i="8" a="1"/>
  <c r="AF127" i="8" a="1"/>
  <c r="AF124" i="8" a="1"/>
  <c r="AI43" i="8" a="1"/>
  <c r="U40" i="1"/>
  <c r="AB35" i="1"/>
  <c r="U30" i="1"/>
  <c r="Z36" i="1"/>
  <c r="AB30" i="1"/>
  <c r="V31" i="1"/>
  <c r="AE38" i="1"/>
  <c r="AB33" i="1"/>
  <c r="AD40" i="1"/>
  <c r="AF34" i="1"/>
  <c r="W30" i="1"/>
  <c r="AE36" i="1"/>
  <c r="AD31" i="1"/>
  <c r="AD38" i="1"/>
  <c r="AC35" i="1"/>
  <c r="U41" i="1"/>
  <c r="AA34" i="1"/>
  <c r="AB161" i="1"/>
  <c r="AF161" i="1"/>
  <c r="AC163" i="1"/>
  <c r="U166" i="1"/>
  <c r="AA158" i="1"/>
  <c r="U160" i="1"/>
  <c r="AD158" i="1"/>
  <c r="AA166" i="1"/>
  <c r="AF159" i="1"/>
  <c r="AE165" i="1"/>
  <c r="AF156" i="1"/>
  <c r="Z162" i="1"/>
  <c r="Y156" i="1"/>
  <c r="AD161" i="1"/>
  <c r="AE167" i="1"/>
  <c r="V161" i="1"/>
  <c r="W167" i="1"/>
  <c r="X134" i="1"/>
  <c r="U133" i="1"/>
  <c r="U132" i="1"/>
  <c r="AE130" i="1"/>
  <c r="AB129" i="1"/>
  <c r="Y128" i="1"/>
  <c r="U139" i="1"/>
  <c r="U138" i="1"/>
  <c r="AE136" i="1"/>
  <c r="Z131" i="1"/>
  <c r="AD136" i="1"/>
  <c r="Z130" i="1"/>
  <c r="AD135" i="1"/>
  <c r="W129" i="1"/>
  <c r="AA134" i="1"/>
  <c r="AE139" i="1"/>
  <c r="AB132" i="1"/>
  <c r="U81" i="1"/>
  <c r="AA72" i="1"/>
  <c r="AC79" i="1"/>
  <c r="X75" i="1"/>
  <c r="U83" i="1"/>
  <c r="X77" i="1"/>
  <c r="W72" i="1"/>
  <c r="X79" i="1"/>
  <c r="Y78" i="1"/>
  <c r="AC76" i="1"/>
  <c r="AE73" i="1"/>
  <c r="V75" i="1"/>
  <c r="AB82" i="1"/>
  <c r="V76" i="1"/>
  <c r="Z81" i="1"/>
  <c r="AE82" i="1"/>
  <c r="X76" i="1"/>
  <c r="AI26" i="8" a="1"/>
  <c r="AA5" i="9"/>
  <c r="AC6" i="9"/>
  <c r="AC5" i="9"/>
  <c r="AF6" i="9"/>
  <c r="AY4" i="9" s="1" a="1"/>
  <c r="AF155" i="8" a="1"/>
  <c r="AR7" i="8"/>
  <c r="AR8" i="8"/>
  <c r="AS8" i="8"/>
  <c r="AT9" i="8"/>
  <c r="AS7" i="8"/>
  <c r="AT7" i="8"/>
  <c r="AT8" i="8"/>
  <c r="AR9" i="8"/>
  <c r="AS9" i="8"/>
  <c r="AI166" i="8" a="1"/>
  <c r="T4" i="8" a="1"/>
  <c r="AF12" i="8" a="1"/>
  <c r="U310" i="3" a="1"/>
  <c r="U254" i="3" a="1"/>
  <c r="AE250" i="3"/>
  <c r="AA249" i="3"/>
  <c r="W248" i="3"/>
  <c r="AE242" i="3"/>
  <c r="W240" i="3"/>
  <c r="AC250" i="3"/>
  <c r="X249" i="3"/>
  <c r="AB243" i="3"/>
  <c r="AD240" i="3"/>
  <c r="Y251" i="3"/>
  <c r="AE249" i="3"/>
  <c r="AD243" i="3"/>
  <c r="AC240" i="3"/>
  <c r="U251" i="3"/>
  <c r="Z249" i="3"/>
  <c r="Y243" i="3"/>
  <c r="Y240" i="3"/>
  <c r="AB250" i="3"/>
  <c r="V249" i="3"/>
  <c r="V243" i="3"/>
  <c r="U240" i="3"/>
  <c r="W251" i="3"/>
  <c r="W249" i="3"/>
  <c r="AD241" i="3"/>
  <c r="AB249" i="3"/>
  <c r="Z247" i="3"/>
  <c r="Z245" i="3"/>
  <c r="AE248" i="3"/>
  <c r="AF244" i="3"/>
  <c r="AF242" i="3"/>
  <c r="U241" i="3"/>
  <c r="AD244" i="3"/>
  <c r="AF240" i="3"/>
  <c r="AA250" i="3"/>
  <c r="AC248" i="3"/>
  <c r="AE240" i="3"/>
  <c r="AD247" i="3"/>
  <c r="W245" i="3"/>
  <c r="Z242" i="3"/>
  <c r="U244" i="3"/>
  <c r="Z251" i="3"/>
  <c r="AA248" i="3"/>
  <c r="AF245" i="3"/>
  <c r="V248" i="3"/>
  <c r="AB242" i="3"/>
  <c r="V240" i="3"/>
  <c r="AD249" i="3"/>
  <c r="AE245" i="3"/>
  <c r="AF248" i="3"/>
  <c r="Y245" i="3"/>
  <c r="AF241" i="3"/>
  <c r="X251" i="3"/>
  <c r="V244" i="3"/>
  <c r="Z240" i="3"/>
  <c r="Y250" i="3"/>
  <c r="AB246" i="3"/>
  <c r="AB251" i="3"/>
  <c r="AD245" i="3"/>
  <c r="V251" i="3"/>
  <c r="V250" i="3"/>
  <c r="U250" i="3"/>
  <c r="X244" i="3"/>
  <c r="AF249" i="3"/>
  <c r="U248" i="3"/>
  <c r="AC247" i="3"/>
  <c r="U242" i="3"/>
  <c r="X247" i="3"/>
  <c r="U249" i="3"/>
  <c r="V247" i="3"/>
  <c r="X246" i="3"/>
  <c r="W246" i="3"/>
  <c r="AB240" i="3"/>
  <c r="U226" i="3" a="1"/>
  <c r="U296" i="3" a="1"/>
  <c r="U268" i="3" a="1"/>
  <c r="U324" i="3" a="1"/>
  <c r="V377" i="3"/>
  <c r="AD375" i="3"/>
  <c r="Z374" i="3"/>
  <c r="V373" i="3"/>
  <c r="AD371" i="3"/>
  <c r="Z370" i="3"/>
  <c r="V369" i="3"/>
  <c r="AD367" i="3"/>
  <c r="Z366" i="3"/>
  <c r="AD376" i="3"/>
  <c r="Z375" i="3"/>
  <c r="V374" i="3"/>
  <c r="AD372" i="3"/>
  <c r="Z371" i="3"/>
  <c r="V370" i="3"/>
  <c r="AD368" i="3"/>
  <c r="Z367" i="3"/>
  <c r="V366" i="3"/>
  <c r="AC376" i="3"/>
  <c r="Y375" i="3"/>
  <c r="U374" i="3"/>
  <c r="AC372" i="3"/>
  <c r="Y371" i="3"/>
  <c r="U370" i="3"/>
  <c r="AC368" i="3"/>
  <c r="Y367" i="3"/>
  <c r="U366" i="3"/>
  <c r="AF377" i="3"/>
  <c r="Y376" i="3"/>
  <c r="AD374" i="3"/>
  <c r="W373" i="3"/>
  <c r="AA371" i="3"/>
  <c r="AD369" i="3"/>
  <c r="W368" i="3"/>
  <c r="AB366" i="3"/>
  <c r="Y377" i="3"/>
  <c r="AC375" i="3"/>
  <c r="AF373" i="3"/>
  <c r="Y372" i="3"/>
  <c r="AD370" i="3"/>
  <c r="W369" i="3"/>
  <c r="AA367" i="3"/>
  <c r="X377" i="3"/>
  <c r="AB375" i="3"/>
  <c r="AE373" i="3"/>
  <c r="X372" i="3"/>
  <c r="AC370" i="3"/>
  <c r="U369" i="3"/>
  <c r="X367" i="3"/>
  <c r="AF376" i="3"/>
  <c r="W375" i="3"/>
  <c r="AB373" i="3"/>
  <c r="U372" i="3"/>
  <c r="Y370" i="3"/>
  <c r="AB368" i="3"/>
  <c r="U367" i="3"/>
  <c r="AA376" i="3"/>
  <c r="AF374" i="3"/>
  <c r="Y373" i="3"/>
  <c r="AC371" i="3"/>
  <c r="AF369" i="3"/>
  <c r="Y368" i="3"/>
  <c r="AD366" i="3"/>
  <c r="U377" i="3"/>
  <c r="AB374" i="3"/>
  <c r="W372" i="3"/>
  <c r="AC369" i="3"/>
  <c r="AB367" i="3"/>
  <c r="X376" i="3"/>
  <c r="W374" i="3"/>
  <c r="AB371" i="3"/>
  <c r="Y369" i="3"/>
  <c r="AE366" i="3"/>
  <c r="U376" i="3"/>
  <c r="AA373" i="3"/>
  <c r="V371" i="3"/>
  <c r="AE368" i="3"/>
  <c r="Y366" i="3"/>
  <c r="AC377" i="3"/>
  <c r="AE374" i="3"/>
  <c r="AF371" i="3"/>
  <c r="AF368" i="3"/>
  <c r="AE376" i="3"/>
  <c r="AD373" i="3"/>
  <c r="AF370" i="3"/>
  <c r="U368" i="3"/>
  <c r="V376" i="3"/>
  <c r="U373" i="3"/>
  <c r="X370" i="3"/>
  <c r="W367" i="3"/>
  <c r="AA375" i="3"/>
  <c r="AB372" i="3"/>
  <c r="AB369" i="3"/>
  <c r="AC366" i="3"/>
  <c r="AA377" i="3"/>
  <c r="Z373" i="3"/>
  <c r="AA369" i="3"/>
  <c r="Z377" i="3"/>
  <c r="X373" i="3"/>
  <c r="Z369" i="3"/>
  <c r="Z376" i="3"/>
  <c r="AA372" i="3"/>
  <c r="Z368" i="3"/>
  <c r="AF375" i="3"/>
  <c r="V372" i="3"/>
  <c r="V368" i="3"/>
  <c r="AE375" i="3"/>
  <c r="AE371" i="3"/>
  <c r="AF367" i="3"/>
  <c r="X375" i="3"/>
  <c r="X371" i="3"/>
  <c r="AE367" i="3"/>
  <c r="V375" i="3"/>
  <c r="W371" i="3"/>
  <c r="AC367" i="3"/>
  <c r="W377" i="3"/>
  <c r="W370" i="3"/>
  <c r="AB376" i="3"/>
  <c r="AE369" i="3"/>
  <c r="AC374" i="3"/>
  <c r="X368" i="3"/>
  <c r="Y374" i="3"/>
  <c r="AF366" i="3"/>
  <c r="X374" i="3"/>
  <c r="AA366" i="3"/>
  <c r="AC373" i="3"/>
  <c r="X366" i="3"/>
  <c r="AF372" i="3"/>
  <c r="W366" i="3"/>
  <c r="AE372" i="3"/>
  <c r="AE377" i="3"/>
  <c r="U371" i="3"/>
  <c r="AE370" i="3"/>
  <c r="X369" i="3"/>
  <c r="U375" i="3"/>
  <c r="AA374" i="3"/>
  <c r="AB370" i="3"/>
  <c r="AA370" i="3"/>
  <c r="AD377" i="3"/>
  <c r="Z372" i="3"/>
  <c r="AA368" i="3"/>
  <c r="V367" i="3"/>
  <c r="AB377" i="3"/>
  <c r="W376" i="3"/>
  <c r="X363" i="3"/>
  <c r="AF361" i="3"/>
  <c r="AB360" i="3"/>
  <c r="X359" i="3"/>
  <c r="AF357" i="3"/>
  <c r="AB356" i="3"/>
  <c r="X355" i="3"/>
  <c r="AF353" i="3"/>
  <c r="AB352" i="3"/>
  <c r="AF362" i="3"/>
  <c r="AB361" i="3"/>
  <c r="X360" i="3"/>
  <c r="AF358" i="3"/>
  <c r="AB357" i="3"/>
  <c r="X356" i="3"/>
  <c r="AF354" i="3"/>
  <c r="AB353" i="3"/>
  <c r="X352" i="3"/>
  <c r="AE362" i="3"/>
  <c r="AA361" i="3"/>
  <c r="W360" i="3"/>
  <c r="AE358" i="3"/>
  <c r="AA357" i="3"/>
  <c r="W356" i="3"/>
  <c r="AE354" i="3"/>
  <c r="AA353" i="3"/>
  <c r="W352" i="3"/>
  <c r="AB363" i="3"/>
  <c r="U362" i="3"/>
  <c r="Y360" i="3"/>
  <c r="AB358" i="3"/>
  <c r="U357" i="3"/>
  <c r="Z355" i="3"/>
  <c r="AD353" i="3"/>
  <c r="U352" i="3"/>
  <c r="AD362" i="3"/>
  <c r="W361" i="3"/>
  <c r="AB359" i="3"/>
  <c r="U358" i="3"/>
  <c r="Y356" i="3"/>
  <c r="AB354" i="3"/>
  <c r="U353" i="3"/>
  <c r="AC362" i="3"/>
  <c r="V361" i="3"/>
  <c r="AA359" i="3"/>
  <c r="AE357" i="3"/>
  <c r="V356" i="3"/>
  <c r="AA354" i="3"/>
  <c r="AF352" i="3"/>
  <c r="Z362" i="3"/>
  <c r="AE360" i="3"/>
  <c r="W359" i="3"/>
  <c r="Z357" i="3"/>
  <c r="AE355" i="3"/>
  <c r="X354" i="3"/>
  <c r="AC352" i="3"/>
  <c r="AD363" i="3"/>
  <c r="W362" i="3"/>
  <c r="AA360" i="3"/>
  <c r="AD358" i="3"/>
  <c r="W357" i="3"/>
  <c r="AB355" i="3"/>
  <c r="U354" i="3"/>
  <c r="Y352" i="3"/>
  <c r="X362" i="3"/>
  <c r="AE359" i="3"/>
  <c r="Y357" i="3"/>
  <c r="V355" i="3"/>
  <c r="AD352" i="3"/>
  <c r="AF363" i="3"/>
  <c r="AC361" i="3"/>
  <c r="Y359" i="3"/>
  <c r="AE356" i="3"/>
  <c r="Z354" i="3"/>
  <c r="AA363" i="3"/>
  <c r="X361" i="3"/>
  <c r="AC358" i="3"/>
  <c r="AA356" i="3"/>
  <c r="V354" i="3"/>
  <c r="AE361" i="3"/>
  <c r="U359" i="3"/>
  <c r="AF355" i="3"/>
  <c r="W353" i="3"/>
  <c r="U361" i="3"/>
  <c r="X358" i="3"/>
  <c r="Y355" i="3"/>
  <c r="Z352" i="3"/>
  <c r="Z363" i="3"/>
  <c r="AC360" i="3"/>
  <c r="AD357" i="3"/>
  <c r="AD354" i="3"/>
  <c r="Y362" i="3"/>
  <c r="Z358" i="3"/>
  <c r="U355" i="3"/>
  <c r="V362" i="3"/>
  <c r="Y358" i="3"/>
  <c r="AC354" i="3"/>
  <c r="Y361" i="3"/>
  <c r="AC357" i="3"/>
  <c r="AE353" i="3"/>
  <c r="AD360" i="3"/>
  <c r="V357" i="3"/>
  <c r="Z353" i="3"/>
  <c r="Z360" i="3"/>
  <c r="AF356" i="3"/>
  <c r="Y353" i="3"/>
  <c r="AE363" i="3"/>
  <c r="V360" i="3"/>
  <c r="AD356" i="3"/>
  <c r="X353" i="3"/>
  <c r="AC363" i="3"/>
  <c r="U360" i="3"/>
  <c r="AC356" i="3"/>
  <c r="V353" i="3"/>
  <c r="V359" i="3"/>
  <c r="V352" i="3"/>
  <c r="AA358" i="3"/>
  <c r="W363" i="3"/>
  <c r="X357" i="3"/>
  <c r="U363" i="3"/>
  <c r="U356" i="3"/>
  <c r="AB362" i="3"/>
  <c r="AD355" i="3"/>
  <c r="AA362" i="3"/>
  <c r="AC355" i="3"/>
  <c r="AD361" i="3"/>
  <c r="AA355" i="3"/>
  <c r="Z361" i="3"/>
  <c r="W355" i="3"/>
  <c r="Z356" i="3"/>
  <c r="Y363" i="3"/>
  <c r="V363" i="3"/>
  <c r="AD359" i="3"/>
  <c r="W358" i="3"/>
  <c r="AF360" i="3"/>
  <c r="AF359" i="3"/>
  <c r="Z359" i="3"/>
  <c r="V358" i="3"/>
  <c r="AE352" i="3"/>
  <c r="AA352" i="3"/>
  <c r="Y354" i="3"/>
  <c r="AC359" i="3"/>
  <c r="W354" i="3"/>
  <c r="AC353" i="3"/>
  <c r="U198" i="3" a="1"/>
  <c r="Z349" i="3"/>
  <c r="V348" i="3"/>
  <c r="AD346" i="3"/>
  <c r="Z345" i="3"/>
  <c r="V344" i="3"/>
  <c r="AD342" i="3"/>
  <c r="Z341" i="3"/>
  <c r="V340" i="3"/>
  <c r="AD338" i="3"/>
  <c r="V349" i="3"/>
  <c r="AD347" i="3"/>
  <c r="Z346" i="3"/>
  <c r="V345" i="3"/>
  <c r="AD343" i="3"/>
  <c r="Z342" i="3"/>
  <c r="V341" i="3"/>
  <c r="AD339" i="3"/>
  <c r="Z338" i="3"/>
  <c r="U349" i="3"/>
  <c r="AC347" i="3"/>
  <c r="Y346" i="3"/>
  <c r="U345" i="3"/>
  <c r="AC343" i="3"/>
  <c r="Y342" i="3"/>
  <c r="U341" i="3"/>
  <c r="AC339" i="3"/>
  <c r="Y338" i="3"/>
  <c r="W349" i="3"/>
  <c r="Z347" i="3"/>
  <c r="AE345" i="3"/>
  <c r="X344" i="3"/>
  <c r="AB342" i="3"/>
  <c r="AE340" i="3"/>
  <c r="X339" i="3"/>
  <c r="Z348" i="3"/>
  <c r="AE346" i="3"/>
  <c r="W345" i="3"/>
  <c r="Z343" i="3"/>
  <c r="AE341" i="3"/>
  <c r="X340" i="3"/>
  <c r="AB338" i="3"/>
  <c r="AF349" i="3"/>
  <c r="Y348" i="3"/>
  <c r="AC346" i="3"/>
  <c r="AF344" i="3"/>
  <c r="Y343" i="3"/>
  <c r="AD341" i="3"/>
  <c r="W340" i="3"/>
  <c r="AA338" i="3"/>
  <c r="AC349" i="3"/>
  <c r="U348" i="3"/>
  <c r="X346" i="3"/>
  <c r="AC344" i="3"/>
  <c r="V343" i="3"/>
  <c r="AA341" i="3"/>
  <c r="AE339" i="3"/>
  <c r="V338" i="3"/>
  <c r="Y349" i="3"/>
  <c r="AB347" i="3"/>
  <c r="U346" i="3"/>
  <c r="Z344" i="3"/>
  <c r="AE342" i="3"/>
  <c r="W341" i="3"/>
  <c r="Z339" i="3"/>
  <c r="AF348" i="3"/>
  <c r="AF346" i="3"/>
  <c r="Y344" i="3"/>
  <c r="U342" i="3"/>
  <c r="AA339" i="3"/>
  <c r="AB348" i="3"/>
  <c r="V346" i="3"/>
  <c r="AE343" i="3"/>
  <c r="Y341" i="3"/>
  <c r="U339" i="3"/>
  <c r="W348" i="3"/>
  <c r="AC345" i="3"/>
  <c r="X343" i="3"/>
  <c r="AD340" i="3"/>
  <c r="AC338" i="3"/>
  <c r="X349" i="3"/>
  <c r="W346" i="3"/>
  <c r="W343" i="3"/>
  <c r="Z340" i="3"/>
  <c r="AA348" i="3"/>
  <c r="AA345" i="3"/>
  <c r="AA342" i="3"/>
  <c r="AB339" i="3"/>
  <c r="AE347" i="3"/>
  <c r="AE344" i="3"/>
  <c r="V342" i="3"/>
  <c r="V339" i="3"/>
  <c r="V347" i="3"/>
  <c r="AA343" i="3"/>
  <c r="AF339" i="3"/>
  <c r="U347" i="3"/>
  <c r="U343" i="3"/>
  <c r="Y339" i="3"/>
  <c r="AD349" i="3"/>
  <c r="AF345" i="3"/>
  <c r="X342" i="3"/>
  <c r="AE338" i="3"/>
  <c r="AA349" i="3"/>
  <c r="AB345" i="3"/>
  <c r="AF341" i="3"/>
  <c r="W338" i="3"/>
  <c r="AE348" i="3"/>
  <c r="Y345" i="3"/>
  <c r="AC341" i="3"/>
  <c r="U338" i="3"/>
  <c r="AD348" i="3"/>
  <c r="X345" i="3"/>
  <c r="AB341" i="3"/>
  <c r="AC348" i="3"/>
  <c r="AD344" i="3"/>
  <c r="X341" i="3"/>
  <c r="W344" i="3"/>
  <c r="AF343" i="3"/>
  <c r="AE349" i="3"/>
  <c r="AB343" i="3"/>
  <c r="AB349" i="3"/>
  <c r="AF342" i="3"/>
  <c r="X348" i="3"/>
  <c r="AC342" i="3"/>
  <c r="AF347" i="3"/>
  <c r="W342" i="3"/>
  <c r="AB346" i="3"/>
  <c r="AC340" i="3"/>
  <c r="AB340" i="3"/>
  <c r="U340" i="3"/>
  <c r="X347" i="3"/>
  <c r="X338" i="3"/>
  <c r="AA347" i="3"/>
  <c r="Y347" i="3"/>
  <c r="AA346" i="3"/>
  <c r="AD345" i="3"/>
  <c r="AF340" i="3"/>
  <c r="AA340" i="3"/>
  <c r="W339" i="3"/>
  <c r="AA344" i="3"/>
  <c r="U344" i="3"/>
  <c r="Y340" i="3"/>
  <c r="AF338" i="3"/>
  <c r="W347" i="3"/>
  <c r="AB344" i="3"/>
  <c r="AC293" i="3"/>
  <c r="Y292" i="3"/>
  <c r="U291" i="3"/>
  <c r="AC289" i="3"/>
  <c r="Y288" i="3"/>
  <c r="U287" i="3"/>
  <c r="AC285" i="3"/>
  <c r="Y284" i="3"/>
  <c r="U283" i="3"/>
  <c r="X293" i="3"/>
  <c r="AE291" i="3"/>
  <c r="Z290" i="3"/>
  <c r="U289" i="3"/>
  <c r="AB287" i="3"/>
  <c r="W286" i="3"/>
  <c r="AD284" i="3"/>
  <c r="Y283" i="3"/>
  <c r="AF292" i="3"/>
  <c r="AA291" i="3"/>
  <c r="V290" i="3"/>
  <c r="AC288" i="3"/>
  <c r="X287" i="3"/>
  <c r="AE285" i="3"/>
  <c r="Z284" i="3"/>
  <c r="AF282" i="3"/>
  <c r="AC292" i="3"/>
  <c r="X291" i="3"/>
  <c r="AE289" i="3"/>
  <c r="Z288" i="3"/>
  <c r="AF286" i="3"/>
  <c r="AA285" i="3"/>
  <c r="V284" i="3"/>
  <c r="AC282" i="3"/>
  <c r="Y293" i="3"/>
  <c r="AB291" i="3"/>
  <c r="AD289" i="3"/>
  <c r="U288" i="3"/>
  <c r="Y286" i="3"/>
  <c r="AB284" i="3"/>
  <c r="AD282" i="3"/>
  <c r="AE292" i="3"/>
  <c r="V291" i="3"/>
  <c r="Y289" i="3"/>
  <c r="AC287" i="3"/>
  <c r="AF285" i="3"/>
  <c r="U284" i="3"/>
  <c r="Y282" i="3"/>
  <c r="AA292" i="3"/>
  <c r="AD290" i="3"/>
  <c r="V289" i="3"/>
  <c r="Y287" i="3"/>
  <c r="Z285" i="3"/>
  <c r="AD283" i="3"/>
  <c r="V282" i="3"/>
  <c r="AB292" i="3"/>
  <c r="AA290" i="3"/>
  <c r="X288" i="3"/>
  <c r="X286" i="3"/>
  <c r="AF283" i="3"/>
  <c r="Z292" i="3"/>
  <c r="Y290" i="3"/>
  <c r="W288" i="3"/>
  <c r="V286" i="3"/>
  <c r="AE283" i="3"/>
  <c r="V292" i="3"/>
  <c r="U290" i="3"/>
  <c r="AE287" i="3"/>
  <c r="AB285" i="3"/>
  <c r="AA283" i="3"/>
  <c r="AF293" i="3"/>
  <c r="AF291" i="3"/>
  <c r="AB289" i="3"/>
  <c r="AA287" i="3"/>
  <c r="X285" i="3"/>
  <c r="X283" i="3"/>
  <c r="AE293" i="3"/>
  <c r="AD291" i="3"/>
  <c r="AA289" i="3"/>
  <c r="Z287" i="3"/>
  <c r="W285" i="3"/>
  <c r="W283" i="3"/>
  <c r="AB293" i="3"/>
  <c r="Z291" i="3"/>
  <c r="X289" i="3"/>
  <c r="V287" i="3"/>
  <c r="U285" i="3"/>
  <c r="AE282" i="3"/>
  <c r="AD293" i="3"/>
  <c r="AB290" i="3"/>
  <c r="AD286" i="3"/>
  <c r="AB283" i="3"/>
  <c r="V293" i="3"/>
  <c r="Z289" i="3"/>
  <c r="Z286" i="3"/>
  <c r="AA282" i="3"/>
  <c r="U293" i="3"/>
  <c r="W289" i="3"/>
  <c r="U286" i="3"/>
  <c r="Z282" i="3"/>
  <c r="AD292" i="3"/>
  <c r="AF288" i="3"/>
  <c r="AD285" i="3"/>
  <c r="X282" i="3"/>
  <c r="X290" i="3"/>
  <c r="V285" i="3"/>
  <c r="X292" i="3"/>
  <c r="V288" i="3"/>
  <c r="AC283" i="3"/>
  <c r="W292" i="3"/>
  <c r="AF287" i="3"/>
  <c r="Y291" i="3"/>
  <c r="AE286" i="3"/>
  <c r="W282" i="3"/>
  <c r="AE290" i="3"/>
  <c r="AA286" i="3"/>
  <c r="AC290" i="3"/>
  <c r="X284" i="3"/>
  <c r="W290" i="3"/>
  <c r="W284" i="3"/>
  <c r="AE288" i="3"/>
  <c r="V283" i="3"/>
  <c r="AD288" i="3"/>
  <c r="AB282" i="3"/>
  <c r="W287" i="3"/>
  <c r="AA293" i="3"/>
  <c r="AC286" i="3"/>
  <c r="W293" i="3"/>
  <c r="Y285" i="3"/>
  <c r="AA284" i="3"/>
  <c r="Z293" i="3"/>
  <c r="U292" i="3"/>
  <c r="AC291" i="3"/>
  <c r="W291" i="3"/>
  <c r="AF290" i="3"/>
  <c r="AF289" i="3"/>
  <c r="AD287" i="3"/>
  <c r="AB286" i="3"/>
  <c r="AF284" i="3"/>
  <c r="AE284" i="3"/>
  <c r="AB288" i="3"/>
  <c r="AA288" i="3"/>
  <c r="AC284" i="3"/>
  <c r="Z283" i="3"/>
  <c r="U282" i="3"/>
  <c r="AF223" i="3"/>
  <c r="AB222" i="3"/>
  <c r="X221" i="3"/>
  <c r="AF219" i="3"/>
  <c r="AB218" i="3"/>
  <c r="X217" i="3"/>
  <c r="AF215" i="3"/>
  <c r="AB214" i="3"/>
  <c r="X213" i="3"/>
  <c r="AF222" i="3"/>
  <c r="AA221" i="3"/>
  <c r="V220" i="3"/>
  <c r="AC218" i="3"/>
  <c r="W217" i="3"/>
  <c r="AD215" i="3"/>
  <c r="Y214" i="3"/>
  <c r="AF212" i="3"/>
  <c r="AA222" i="3"/>
  <c r="V221" i="3"/>
  <c r="AC219" i="3"/>
  <c r="X218" i="3"/>
  <c r="AE216" i="3"/>
  <c r="Z215" i="3"/>
  <c r="U214" i="3"/>
  <c r="AB212" i="3"/>
  <c r="AC223" i="3"/>
  <c r="X222" i="3"/>
  <c r="AE220" i="3"/>
  <c r="Z219" i="3"/>
  <c r="U218" i="3"/>
  <c r="AB216" i="3"/>
  <c r="W215" i="3"/>
  <c r="AD213" i="3"/>
  <c r="Y212" i="3"/>
  <c r="Y223" i="3"/>
  <c r="AC221" i="3"/>
  <c r="AE219" i="3"/>
  <c r="V218" i="3"/>
  <c r="Y216" i="3"/>
  <c r="AC214" i="3"/>
  <c r="AE212" i="3"/>
  <c r="V222" i="3"/>
  <c r="Y220" i="3"/>
  <c r="Z218" i="3"/>
  <c r="AA216" i="3"/>
  <c r="AD214" i="3"/>
  <c r="AD212" i="3"/>
  <c r="AA223" i="3"/>
  <c r="AD221" i="3"/>
  <c r="AD219" i="3"/>
  <c r="AE217" i="3"/>
  <c r="V216" i="3"/>
  <c r="W214" i="3"/>
  <c r="X212" i="3"/>
  <c r="Z223" i="3"/>
  <c r="AB221" i="3"/>
  <c r="AB219" i="3"/>
  <c r="AD217" i="3"/>
  <c r="U216" i="3"/>
  <c r="V214" i="3"/>
  <c r="W212" i="3"/>
  <c r="X223" i="3"/>
  <c r="Z221" i="3"/>
  <c r="AA219" i="3"/>
  <c r="AC217" i="3"/>
  <c r="AE215" i="3"/>
  <c r="AF213" i="3"/>
  <c r="V212" i="3"/>
  <c r="U223" i="3"/>
  <c r="AB220" i="3"/>
  <c r="W218" i="3"/>
  <c r="AA215" i="3"/>
  <c r="W213" i="3"/>
  <c r="U222" i="3"/>
  <c r="X219" i="3"/>
  <c r="U217" i="3"/>
  <c r="AA214" i="3"/>
  <c r="AE223" i="3"/>
  <c r="W221" i="3"/>
  <c r="AF218" i="3"/>
  <c r="Z216" i="3"/>
  <c r="AC213" i="3"/>
  <c r="W223" i="3"/>
  <c r="AD220" i="3"/>
  <c r="AA218" i="3"/>
  <c r="AC215" i="3"/>
  <c r="Z213" i="3"/>
  <c r="U221" i="3"/>
  <c r="AB217" i="3"/>
  <c r="AE214" i="3"/>
  <c r="AF220" i="3"/>
  <c r="AA217" i="3"/>
  <c r="Z214" i="3"/>
  <c r="AA220" i="3"/>
  <c r="Y217" i="3"/>
  <c r="AE213" i="3"/>
  <c r="AC222" i="3"/>
  <c r="W219" i="3"/>
  <c r="W216" i="3"/>
  <c r="AC212" i="3"/>
  <c r="W222" i="3"/>
  <c r="Z217" i="3"/>
  <c r="V213" i="3"/>
  <c r="Y221" i="3"/>
  <c r="AD216" i="3"/>
  <c r="Z212" i="3"/>
  <c r="AC220" i="3"/>
  <c r="AC216" i="3"/>
  <c r="U212" i="3"/>
  <c r="Z220" i="3"/>
  <c r="X216" i="3"/>
  <c r="X220" i="3"/>
  <c r="AB215" i="3"/>
  <c r="W220" i="3"/>
  <c r="Y215" i="3"/>
  <c r="U220" i="3"/>
  <c r="X215" i="3"/>
  <c r="V223" i="3"/>
  <c r="U219" i="3"/>
  <c r="AF214" i="3"/>
  <c r="AE222" i="3"/>
  <c r="AE218" i="3"/>
  <c r="X214" i="3"/>
  <c r="AD222" i="3"/>
  <c r="AD218" i="3"/>
  <c r="AB213" i="3"/>
  <c r="Z222" i="3"/>
  <c r="Y218" i="3"/>
  <c r="AA213" i="3"/>
  <c r="V219" i="3"/>
  <c r="AF217" i="3"/>
  <c r="V217" i="3"/>
  <c r="AF216" i="3"/>
  <c r="V215" i="3"/>
  <c r="U215" i="3"/>
  <c r="Y213" i="3"/>
  <c r="U213" i="3"/>
  <c r="AA212" i="3"/>
  <c r="AD223" i="3"/>
  <c r="AB223" i="3"/>
  <c r="Y222" i="3"/>
  <c r="AF221" i="3"/>
  <c r="AE221" i="3"/>
  <c r="Y219" i="3"/>
  <c r="U226" i="2" a="1"/>
  <c r="AE233" i="2" s="1"/>
  <c r="U268" i="2" a="1"/>
  <c r="AD268" i="2" s="1"/>
  <c r="U282" i="2" a="1"/>
  <c r="AF293" i="2" s="1"/>
  <c r="U352" i="2" a="1"/>
  <c r="AF355" i="2" s="1"/>
  <c r="U310" i="2" a="1"/>
  <c r="V315" i="2" s="1"/>
  <c r="U366" i="2" a="1"/>
  <c r="U198" i="2" a="1"/>
  <c r="U212" i="2" a="1"/>
  <c r="U338" i="2" a="1"/>
  <c r="U254" i="2" a="1"/>
  <c r="AB282" i="2"/>
  <c r="AB292" i="2"/>
  <c r="AA285" i="2"/>
  <c r="W282" i="2"/>
  <c r="U296" i="2" a="1"/>
  <c r="U240" i="2" a="1"/>
  <c r="AE320" i="2"/>
  <c r="U324" i="2" a="1"/>
  <c r="AF226" i="2"/>
  <c r="AJ50" i="5"/>
  <c r="AH49" i="5"/>
  <c r="AF48" i="5"/>
  <c r="AJ46" i="5"/>
  <c r="AK51" i="5"/>
  <c r="AI50" i="5"/>
  <c r="AG49" i="5"/>
  <c r="AK47" i="5"/>
  <c r="AI46" i="5"/>
  <c r="AJ51" i="5"/>
  <c r="AH50" i="5"/>
  <c r="AF49" i="5"/>
  <c r="AJ47" i="5"/>
  <c r="AH46" i="5"/>
  <c r="AI51" i="5"/>
  <c r="AG50" i="5"/>
  <c r="AK48" i="5"/>
  <c r="AI47" i="5"/>
  <c r="AG46" i="5"/>
  <c r="AH51" i="5"/>
  <c r="AJ48" i="5"/>
  <c r="AG51" i="5"/>
  <c r="AI48" i="5"/>
  <c r="AF46" i="5"/>
  <c r="AF51" i="5"/>
  <c r="AH48" i="5"/>
  <c r="AK50" i="5"/>
  <c r="AG48" i="5"/>
  <c r="AJ49" i="5"/>
  <c r="AF47" i="5"/>
  <c r="AG47" i="5"/>
  <c r="AK46" i="5"/>
  <c r="AI49" i="5"/>
  <c r="AF50" i="5"/>
  <c r="AK49" i="5"/>
  <c r="AH47" i="5"/>
  <c r="AD55" i="1"/>
  <c r="V55" i="1"/>
  <c r="Z54" i="1"/>
  <c r="AD53" i="1"/>
  <c r="V53" i="1"/>
  <c r="Z52" i="1"/>
  <c r="AD51" i="1"/>
  <c r="V51" i="1"/>
  <c r="Z50" i="1"/>
  <c r="AD49" i="1"/>
  <c r="V49" i="1"/>
  <c r="Z48" i="1"/>
  <c r="AD47" i="1"/>
  <c r="V47" i="1"/>
  <c r="Z46" i="1"/>
  <c r="AD45" i="1"/>
  <c r="V45" i="1"/>
  <c r="Z44" i="1"/>
  <c r="AB55" i="1"/>
  <c r="AF54" i="1"/>
  <c r="X54" i="1"/>
  <c r="AB53" i="1"/>
  <c r="AF52" i="1"/>
  <c r="X52" i="1"/>
  <c r="AB51" i="1"/>
  <c r="AF50" i="1"/>
  <c r="X50" i="1"/>
  <c r="AB49" i="1"/>
  <c r="AF48" i="1"/>
  <c r="X48" i="1"/>
  <c r="AB47" i="1"/>
  <c r="AF46" i="1"/>
  <c r="X46" i="1"/>
  <c r="AB45" i="1"/>
  <c r="AF44" i="1"/>
  <c r="X44" i="1"/>
  <c r="W55" i="1"/>
  <c r="W54" i="1"/>
  <c r="Y53" i="1"/>
  <c r="AA52" i="1"/>
  <c r="AA51" i="1"/>
  <c r="AC50" i="1"/>
  <c r="AE49" i="1"/>
  <c r="AE48" i="1"/>
  <c r="U48" i="1"/>
  <c r="W47" i="1"/>
  <c r="W46" i="1"/>
  <c r="Y45" i="1"/>
  <c r="AA44" i="1"/>
  <c r="AD54" i="1"/>
  <c r="U53" i="1"/>
  <c r="X51" i="1"/>
  <c r="AB48" i="1"/>
  <c r="AD46" i="1"/>
  <c r="V44" i="1"/>
  <c r="AF55" i="1"/>
  <c r="U55" i="1"/>
  <c r="V54" i="1"/>
  <c r="X53" i="1"/>
  <c r="Y52" i="1"/>
  <c r="Z51" i="1"/>
  <c r="AB50" i="1"/>
  <c r="AC49" i="1"/>
  <c r="AD48" i="1"/>
  <c r="AF47" i="1"/>
  <c r="U47" i="1"/>
  <c r="V46" i="1"/>
  <c r="X45" i="1"/>
  <c r="Y44" i="1"/>
  <c r="AC55" i="1"/>
  <c r="AF53" i="1"/>
  <c r="V52" i="1"/>
  <c r="Z49" i="1"/>
  <c r="AF45" i="1"/>
  <c r="AE55" i="1"/>
  <c r="AE54" i="1"/>
  <c r="U54" i="1"/>
  <c r="W53" i="1"/>
  <c r="W52" i="1"/>
  <c r="Y51" i="1"/>
  <c r="AA50" i="1"/>
  <c r="AA49" i="1"/>
  <c r="AC48" i="1"/>
  <c r="AE47" i="1"/>
  <c r="AE46" i="1"/>
  <c r="U46" i="1"/>
  <c r="W45" i="1"/>
  <c r="W44" i="1"/>
  <c r="Y50" i="1"/>
  <c r="AC47" i="1"/>
  <c r="U45" i="1"/>
  <c r="Y55" i="1"/>
  <c r="AA54" i="1"/>
  <c r="AA53" i="1"/>
  <c r="AC52" i="1"/>
  <c r="AE51" i="1"/>
  <c r="AE50" i="1"/>
  <c r="U50" i="1"/>
  <c r="W49" i="1"/>
  <c r="W48" i="1"/>
  <c r="Y47" i="1"/>
  <c r="AA46" i="1"/>
  <c r="AA45" i="1"/>
  <c r="AC44" i="1"/>
  <c r="X55" i="1"/>
  <c r="Y54" i="1"/>
  <c r="Z53" i="1"/>
  <c r="AB52" i="1"/>
  <c r="AC51" i="1"/>
  <c r="AD50" i="1"/>
  <c r="AF49" i="1"/>
  <c r="U49" i="1"/>
  <c r="V48" i="1"/>
  <c r="X47" i="1"/>
  <c r="Y46" i="1"/>
  <c r="Z45" i="1"/>
  <c r="AB44" i="1"/>
  <c r="AD52" i="1"/>
  <c r="X49" i="1"/>
  <c r="AC45" i="1"/>
  <c r="AC54" i="1"/>
  <c r="AA55" i="1"/>
  <c r="U52" i="1"/>
  <c r="AA48" i="1"/>
  <c r="AE44" i="1"/>
  <c r="AA47" i="1"/>
  <c r="Z55" i="1"/>
  <c r="AF51" i="1"/>
  <c r="Y48" i="1"/>
  <c r="AD44" i="1"/>
  <c r="W51" i="1"/>
  <c r="AB54" i="1"/>
  <c r="U51" i="1"/>
  <c r="Z47" i="1"/>
  <c r="U44" i="1"/>
  <c r="AE53" i="1"/>
  <c r="W50" i="1"/>
  <c r="AC46" i="1"/>
  <c r="AC53" i="1"/>
  <c r="V50" i="1"/>
  <c r="AB46" i="1"/>
  <c r="AE52" i="1"/>
  <c r="Y49" i="1"/>
  <c r="AE45" i="1"/>
  <c r="AK92" i="5"/>
  <c r="AI91" i="5"/>
  <c r="AG90" i="5"/>
  <c r="AK88" i="5"/>
  <c r="AJ92" i="5"/>
  <c r="AH91" i="5"/>
  <c r="AF90" i="5"/>
  <c r="AJ88" i="5"/>
  <c r="AK93" i="5"/>
  <c r="AI92" i="5"/>
  <c r="AG91" i="5"/>
  <c r="AK89" i="5"/>
  <c r="AI88" i="5"/>
  <c r="AJ93" i="5"/>
  <c r="AH92" i="5"/>
  <c r="AF91" i="5"/>
  <c r="AJ89" i="5"/>
  <c r="AH88" i="5"/>
  <c r="AG93" i="5"/>
  <c r="AI90" i="5"/>
  <c r="AF88" i="5"/>
  <c r="AF93" i="5"/>
  <c r="AH90" i="5"/>
  <c r="AG92" i="5"/>
  <c r="AI89" i="5"/>
  <c r="AF92" i="5"/>
  <c r="AH89" i="5"/>
  <c r="AK91" i="5"/>
  <c r="AG89" i="5"/>
  <c r="AJ91" i="5"/>
  <c r="AF89" i="5"/>
  <c r="AI93" i="5"/>
  <c r="AK90" i="5"/>
  <c r="AG88" i="5"/>
  <c r="AJ90" i="5"/>
  <c r="AH93" i="5"/>
  <c r="AG65" i="5"/>
  <c r="AK63" i="5"/>
  <c r="AI62" i="5"/>
  <c r="AG61" i="5"/>
  <c r="AF60" i="5"/>
  <c r="AF65" i="5"/>
  <c r="AJ63" i="5"/>
  <c r="AH62" i="5"/>
  <c r="AF61" i="5"/>
  <c r="AK64" i="5"/>
  <c r="AI63" i="5"/>
  <c r="AG62" i="5"/>
  <c r="AK60" i="5"/>
  <c r="AJ64" i="5"/>
  <c r="AH63" i="5"/>
  <c r="AF62" i="5"/>
  <c r="AJ60" i="5"/>
  <c r="AG64" i="5"/>
  <c r="AI61" i="5"/>
  <c r="AF64" i="5"/>
  <c r="AH61" i="5"/>
  <c r="AK65" i="5"/>
  <c r="AG63" i="5"/>
  <c r="AI60" i="5"/>
  <c r="AJ65" i="5"/>
  <c r="AF63" i="5"/>
  <c r="AH60" i="5"/>
  <c r="AI65" i="5"/>
  <c r="AK62" i="5"/>
  <c r="AG60" i="5"/>
  <c r="AI64" i="5"/>
  <c r="AK61" i="5"/>
  <c r="AH65" i="5"/>
  <c r="AH64" i="5"/>
  <c r="AJ62" i="5"/>
  <c r="AJ61" i="5"/>
  <c r="U268" i="1" a="1"/>
  <c r="AH107" i="5"/>
  <c r="AF106" i="5"/>
  <c r="AJ104" i="5"/>
  <c r="AH103" i="5"/>
  <c r="AG107" i="5"/>
  <c r="AK105" i="5"/>
  <c r="AI104" i="5"/>
  <c r="AG103" i="5"/>
  <c r="AF102" i="5"/>
  <c r="AF107" i="5"/>
  <c r="AJ105" i="5"/>
  <c r="AH104" i="5"/>
  <c r="AF103" i="5"/>
  <c r="AK106" i="5"/>
  <c r="AI105" i="5"/>
  <c r="AG104" i="5"/>
  <c r="AK102" i="5"/>
  <c r="AJ106" i="5"/>
  <c r="AF104" i="5"/>
  <c r="AI106" i="5"/>
  <c r="AK103" i="5"/>
  <c r="AH106" i="5"/>
  <c r="AJ103" i="5"/>
  <c r="AG106" i="5"/>
  <c r="AI103" i="5"/>
  <c r="AH105" i="5"/>
  <c r="AJ102" i="5"/>
  <c r="AK107" i="5"/>
  <c r="AG105" i="5"/>
  <c r="AI102" i="5"/>
  <c r="AJ107" i="5"/>
  <c r="AF105" i="5"/>
  <c r="AH102" i="5"/>
  <c r="AI107" i="5"/>
  <c r="AK104" i="5"/>
  <c r="AG102" i="5"/>
  <c r="AI37" i="5"/>
  <c r="AG36" i="5"/>
  <c r="AK34" i="5"/>
  <c r="AI33" i="5"/>
  <c r="AG32" i="5"/>
  <c r="AH37" i="5"/>
  <c r="AF36" i="5"/>
  <c r="AJ34" i="5"/>
  <c r="AH33" i="5"/>
  <c r="AG37" i="5"/>
  <c r="AK35" i="5"/>
  <c r="AI34" i="5"/>
  <c r="AG33" i="5"/>
  <c r="AF32" i="5"/>
  <c r="AF37" i="5"/>
  <c r="AJ35" i="5"/>
  <c r="AH34" i="5"/>
  <c r="AF33" i="5"/>
  <c r="AH35" i="5"/>
  <c r="AJ32" i="5"/>
  <c r="AK37" i="5"/>
  <c r="AG35" i="5"/>
  <c r="AI32" i="5"/>
  <c r="AJ37" i="5"/>
  <c r="AF35" i="5"/>
  <c r="AH32" i="5"/>
  <c r="AK36" i="5"/>
  <c r="AG34" i="5"/>
  <c r="AI35" i="5"/>
  <c r="AF34" i="5"/>
  <c r="AK33" i="5"/>
  <c r="AI36" i="5"/>
  <c r="AK32" i="5"/>
  <c r="AJ36" i="5"/>
  <c r="AH36" i="5"/>
  <c r="AJ33" i="5"/>
  <c r="AA97" i="1"/>
  <c r="AE96" i="1"/>
  <c r="W96" i="1"/>
  <c r="AA95" i="1"/>
  <c r="AE94" i="1"/>
  <c r="W94" i="1"/>
  <c r="AA93" i="1"/>
  <c r="AE92" i="1"/>
  <c r="W92" i="1"/>
  <c r="AA91" i="1"/>
  <c r="AE90" i="1"/>
  <c r="W90" i="1"/>
  <c r="AA89" i="1"/>
  <c r="AE88" i="1"/>
  <c r="W88" i="1"/>
  <c r="AA87" i="1"/>
  <c r="AE86" i="1"/>
  <c r="W86" i="1"/>
  <c r="Z97" i="1"/>
  <c r="AD96" i="1"/>
  <c r="V96" i="1"/>
  <c r="Z95" i="1"/>
  <c r="AD94" i="1"/>
  <c r="V94" i="1"/>
  <c r="Z93" i="1"/>
  <c r="AD92" i="1"/>
  <c r="V92" i="1"/>
  <c r="Z91" i="1"/>
  <c r="AD90" i="1"/>
  <c r="V90" i="1"/>
  <c r="Z89" i="1"/>
  <c r="AD88" i="1"/>
  <c r="V88" i="1"/>
  <c r="Z87" i="1"/>
  <c r="AD86" i="1"/>
  <c r="V86" i="1"/>
  <c r="Y97" i="1"/>
  <c r="AC96" i="1"/>
  <c r="U96" i="1"/>
  <c r="Y95" i="1"/>
  <c r="AC94" i="1"/>
  <c r="U94" i="1"/>
  <c r="Y93" i="1"/>
  <c r="AC92" i="1"/>
  <c r="U92" i="1"/>
  <c r="Y91" i="1"/>
  <c r="AC90" i="1"/>
  <c r="U90" i="1"/>
  <c r="Y89" i="1"/>
  <c r="AC88" i="1"/>
  <c r="U88" i="1"/>
  <c r="Y87" i="1"/>
  <c r="AC86" i="1"/>
  <c r="AB97" i="1"/>
  <c r="Z96" i="1"/>
  <c r="X95" i="1"/>
  <c r="Y94" i="1"/>
  <c r="W93" i="1"/>
  <c r="X92" i="1"/>
  <c r="V91" i="1"/>
  <c r="AF89" i="1"/>
  <c r="U89" i="1"/>
  <c r="AE87" i="1"/>
  <c r="AF86" i="1"/>
  <c r="AD91" i="1"/>
  <c r="X97" i="1"/>
  <c r="Y96" i="1"/>
  <c r="W95" i="1"/>
  <c r="X94" i="1"/>
  <c r="V93" i="1"/>
  <c r="AF91" i="1"/>
  <c r="U91" i="1"/>
  <c r="AE89" i="1"/>
  <c r="AF88" i="1"/>
  <c r="AD87" i="1"/>
  <c r="AB86" i="1"/>
  <c r="AC89" i="1"/>
  <c r="W97" i="1"/>
  <c r="X96" i="1"/>
  <c r="V95" i="1"/>
  <c r="AF93" i="1"/>
  <c r="U93" i="1"/>
  <c r="AE91" i="1"/>
  <c r="AF90" i="1"/>
  <c r="AD89" i="1"/>
  <c r="AB88" i="1"/>
  <c r="AC87" i="1"/>
  <c r="AA86" i="1"/>
  <c r="V97" i="1"/>
  <c r="AF95" i="1"/>
  <c r="U95" i="1"/>
  <c r="AE93" i="1"/>
  <c r="AF92" i="1"/>
  <c r="AB90" i="1"/>
  <c r="AA88" i="1"/>
  <c r="AB87" i="1"/>
  <c r="Z86" i="1"/>
  <c r="AF97" i="1"/>
  <c r="U97" i="1"/>
  <c r="AE95" i="1"/>
  <c r="AF94" i="1"/>
  <c r="AD93" i="1"/>
  <c r="AB92" i="1"/>
  <c r="AC91" i="1"/>
  <c r="AA90" i="1"/>
  <c r="AB89" i="1"/>
  <c r="Z88" i="1"/>
  <c r="X87" i="1"/>
  <c r="Y86" i="1"/>
  <c r="AD97" i="1"/>
  <c r="AB96" i="1"/>
  <c r="AC95" i="1"/>
  <c r="AA94" i="1"/>
  <c r="AB93" i="1"/>
  <c r="Z92" i="1"/>
  <c r="X91" i="1"/>
  <c r="Y90" i="1"/>
  <c r="W89" i="1"/>
  <c r="X88" i="1"/>
  <c r="V87" i="1"/>
  <c r="U86" i="1"/>
  <c r="AC97" i="1"/>
  <c r="AA96" i="1"/>
  <c r="AB95" i="1"/>
  <c r="Z94" i="1"/>
  <c r="X93" i="1"/>
  <c r="Y92" i="1"/>
  <c r="W91" i="1"/>
  <c r="X90" i="1"/>
  <c r="V89" i="1"/>
  <c r="AF87" i="1"/>
  <c r="U87" i="1"/>
  <c r="AB91" i="1"/>
  <c r="AF96" i="1"/>
  <c r="Z90" i="1"/>
  <c r="Y88" i="1"/>
  <c r="AE97" i="1"/>
  <c r="X89" i="1"/>
  <c r="AD95" i="1"/>
  <c r="W87" i="1"/>
  <c r="AB94" i="1"/>
  <c r="X86" i="1"/>
  <c r="AC93" i="1"/>
  <c r="AA92" i="1"/>
  <c r="AF27" i="1"/>
  <c r="X27" i="1"/>
  <c r="AB26" i="1"/>
  <c r="AF25" i="1"/>
  <c r="X25" i="1"/>
  <c r="AB24" i="1"/>
  <c r="AF23" i="1"/>
  <c r="X23" i="1"/>
  <c r="AB22" i="1"/>
  <c r="AF21" i="1"/>
  <c r="X21" i="1"/>
  <c r="AB20" i="1"/>
  <c r="AF19" i="1"/>
  <c r="X19" i="1"/>
  <c r="AB18" i="1"/>
  <c r="AF17" i="1"/>
  <c r="X17" i="1"/>
  <c r="AB16" i="1"/>
  <c r="U16" i="1"/>
  <c r="W27" i="1"/>
  <c r="Z26" i="1"/>
  <c r="AC25" i="1"/>
  <c r="AF24" i="1"/>
  <c r="W24" i="1"/>
  <c r="Z23" i="1"/>
  <c r="AC22" i="1"/>
  <c r="AE21" i="1"/>
  <c r="V21" i="1"/>
  <c r="Y20" i="1"/>
  <c r="AB19" i="1"/>
  <c r="AE18" i="1"/>
  <c r="V18" i="1"/>
  <c r="Y17" i="1"/>
  <c r="AA16" i="1"/>
  <c r="AE27" i="1"/>
  <c r="V27" i="1"/>
  <c r="Y26" i="1"/>
  <c r="AB25" i="1"/>
  <c r="AE24" i="1"/>
  <c r="V24" i="1"/>
  <c r="Y23" i="1"/>
  <c r="AA22" i="1"/>
  <c r="AD21" i="1"/>
  <c r="U21" i="1"/>
  <c r="X20" i="1"/>
  <c r="AA19" i="1"/>
  <c r="AD18" i="1"/>
  <c r="U18" i="1"/>
  <c r="W17" i="1"/>
  <c r="Z16" i="1"/>
  <c r="AD27" i="1"/>
  <c r="U27" i="1"/>
  <c r="X26" i="1"/>
  <c r="AA25" i="1"/>
  <c r="AD24" i="1"/>
  <c r="U24" i="1"/>
  <c r="W23" i="1"/>
  <c r="Z22" i="1"/>
  <c r="AC21" i="1"/>
  <c r="AF20" i="1"/>
  <c r="W20" i="1"/>
  <c r="Z19" i="1"/>
  <c r="AC18" i="1"/>
  <c r="AE17" i="1"/>
  <c r="V17" i="1"/>
  <c r="Y16" i="1"/>
  <c r="Z27" i="1"/>
  <c r="AC26" i="1"/>
  <c r="AE25" i="1"/>
  <c r="V25" i="1"/>
  <c r="Y24" i="1"/>
  <c r="AB23" i="1"/>
  <c r="AE22" i="1"/>
  <c r="V22" i="1"/>
  <c r="Y21" i="1"/>
  <c r="AA20" i="1"/>
  <c r="AD19" i="1"/>
  <c r="U19" i="1"/>
  <c r="X18" i="1"/>
  <c r="AA17" i="1"/>
  <c r="AD16" i="1"/>
  <c r="Y27" i="1"/>
  <c r="AD25" i="1"/>
  <c r="U25" i="1"/>
  <c r="X24" i="1"/>
  <c r="AA23" i="1"/>
  <c r="AD22" i="1"/>
  <c r="U22" i="1"/>
  <c r="W21" i="1"/>
  <c r="Z20" i="1"/>
  <c r="AF18" i="1"/>
  <c r="W18" i="1"/>
  <c r="Z17" i="1"/>
  <c r="AC16" i="1"/>
  <c r="AA26" i="1"/>
  <c r="AC19" i="1"/>
  <c r="V26" i="1"/>
  <c r="AE23" i="1"/>
  <c r="W22" i="1"/>
  <c r="U20" i="1"/>
  <c r="AD17" i="1"/>
  <c r="V16" i="1"/>
  <c r="AC27" i="1"/>
  <c r="U26" i="1"/>
  <c r="AD23" i="1"/>
  <c r="AB21" i="1"/>
  <c r="AE19" i="1"/>
  <c r="AC17" i="1"/>
  <c r="AA27" i="1"/>
  <c r="Y25" i="1"/>
  <c r="W19" i="1"/>
  <c r="U17" i="1"/>
  <c r="V19" i="1"/>
  <c r="AB27" i="1"/>
  <c r="Z25" i="1"/>
  <c r="AC23" i="1"/>
  <c r="AA21" i="1"/>
  <c r="Y19" i="1"/>
  <c r="AB17" i="1"/>
  <c r="V23" i="1"/>
  <c r="AF26" i="1"/>
  <c r="W25" i="1"/>
  <c r="U23" i="1"/>
  <c r="AE20" i="1"/>
  <c r="AF16" i="1"/>
  <c r="AE26" i="1"/>
  <c r="AC24" i="1"/>
  <c r="AF22" i="1"/>
  <c r="AD20" i="1"/>
  <c r="AA18" i="1"/>
  <c r="AE16" i="1"/>
  <c r="AD26" i="1"/>
  <c r="AA24" i="1"/>
  <c r="Y22" i="1"/>
  <c r="AC20" i="1"/>
  <c r="Z18" i="1"/>
  <c r="X16" i="1"/>
  <c r="W26" i="1"/>
  <c r="Z24" i="1"/>
  <c r="X22" i="1"/>
  <c r="V20" i="1"/>
  <c r="Y18" i="1"/>
  <c r="W16" i="1"/>
  <c r="Z21" i="1"/>
  <c r="AE153" i="1"/>
  <c r="W153" i="1"/>
  <c r="AA152" i="1"/>
  <c r="AE151" i="1"/>
  <c r="W151" i="1"/>
  <c r="AA150" i="1"/>
  <c r="AE149" i="1"/>
  <c r="W149" i="1"/>
  <c r="AA148" i="1"/>
  <c r="AE147" i="1"/>
  <c r="W147" i="1"/>
  <c r="AA146" i="1"/>
  <c r="AE145" i="1"/>
  <c r="W145" i="1"/>
  <c r="AA144" i="1"/>
  <c r="AE143" i="1"/>
  <c r="W143" i="1"/>
  <c r="AA142" i="1"/>
  <c r="AD153" i="1"/>
  <c r="V153" i="1"/>
  <c r="Z152" i="1"/>
  <c r="AD151" i="1"/>
  <c r="V151" i="1"/>
  <c r="Z150" i="1"/>
  <c r="AD149" i="1"/>
  <c r="V149" i="1"/>
  <c r="Z148" i="1"/>
  <c r="AD147" i="1"/>
  <c r="V147" i="1"/>
  <c r="Z146" i="1"/>
  <c r="AD145" i="1"/>
  <c r="V145" i="1"/>
  <c r="Z144" i="1"/>
  <c r="AD143" i="1"/>
  <c r="V143" i="1"/>
  <c r="Z142" i="1"/>
  <c r="AC153" i="1"/>
  <c r="U153" i="1"/>
  <c r="Y152" i="1"/>
  <c r="AC151" i="1"/>
  <c r="U151" i="1"/>
  <c r="Y150" i="1"/>
  <c r="AC149" i="1"/>
  <c r="U149" i="1"/>
  <c r="Y148" i="1"/>
  <c r="AC147" i="1"/>
  <c r="U147" i="1"/>
  <c r="Y146" i="1"/>
  <c r="AC145" i="1"/>
  <c r="U145" i="1"/>
  <c r="Y144" i="1"/>
  <c r="AC143" i="1"/>
  <c r="U143" i="1"/>
  <c r="Y142" i="1"/>
  <c r="Y153" i="1"/>
  <c r="AC152" i="1"/>
  <c r="U152" i="1"/>
  <c r="Y151" i="1"/>
  <c r="AC150" i="1"/>
  <c r="U150" i="1"/>
  <c r="Y149" i="1"/>
  <c r="AC148" i="1"/>
  <c r="U148" i="1"/>
  <c r="Y147" i="1"/>
  <c r="AC146" i="1"/>
  <c r="U146" i="1"/>
  <c r="Y145" i="1"/>
  <c r="AC144" i="1"/>
  <c r="U144" i="1"/>
  <c r="Y143" i="1"/>
  <c r="AC142" i="1"/>
  <c r="AF153" i="1"/>
  <c r="AB152" i="1"/>
  <c r="X151" i="1"/>
  <c r="AF149" i="1"/>
  <c r="AB148" i="1"/>
  <c r="X147" i="1"/>
  <c r="AF145" i="1"/>
  <c r="AB144" i="1"/>
  <c r="X143" i="1"/>
  <c r="U142" i="1"/>
  <c r="AB153" i="1"/>
  <c r="X152" i="1"/>
  <c r="AF150" i="1"/>
  <c r="AB149" i="1"/>
  <c r="X148" i="1"/>
  <c r="AF146" i="1"/>
  <c r="AB145" i="1"/>
  <c r="X144" i="1"/>
  <c r="AF142" i="1"/>
  <c r="Z153" i="1"/>
  <c r="AA153" i="1"/>
  <c r="W152" i="1"/>
  <c r="AE150" i="1"/>
  <c r="AA149" i="1"/>
  <c r="W148" i="1"/>
  <c r="AE146" i="1"/>
  <c r="AA145" i="1"/>
  <c r="W144" i="1"/>
  <c r="AE142" i="1"/>
  <c r="V152" i="1"/>
  <c r="AD150" i="1"/>
  <c r="Z149" i="1"/>
  <c r="V148" i="1"/>
  <c r="AD146" i="1"/>
  <c r="Z145" i="1"/>
  <c r="V144" i="1"/>
  <c r="AD142" i="1"/>
  <c r="X153" i="1"/>
  <c r="AF151" i="1"/>
  <c r="AB150" i="1"/>
  <c r="X149" i="1"/>
  <c r="AF147" i="1"/>
  <c r="AB146" i="1"/>
  <c r="X145" i="1"/>
  <c r="AF143" i="1"/>
  <c r="AB142" i="1"/>
  <c r="AF152" i="1"/>
  <c r="AB151" i="1"/>
  <c r="X150" i="1"/>
  <c r="AF148" i="1"/>
  <c r="AB147" i="1"/>
  <c r="X146" i="1"/>
  <c r="AF144" i="1"/>
  <c r="AB143" i="1"/>
  <c r="X142" i="1"/>
  <c r="AE152" i="1"/>
  <c r="AA151" i="1"/>
  <c r="W150" i="1"/>
  <c r="AE148" i="1"/>
  <c r="AA147" i="1"/>
  <c r="W146" i="1"/>
  <c r="AE144" i="1"/>
  <c r="AA143" i="1"/>
  <c r="W142" i="1"/>
  <c r="AD152" i="1"/>
  <c r="Z151" i="1"/>
  <c r="V150" i="1"/>
  <c r="AD148" i="1"/>
  <c r="Z147" i="1"/>
  <c r="V146" i="1"/>
  <c r="AD144" i="1"/>
  <c r="Z143" i="1"/>
  <c r="V142" i="1"/>
  <c r="Y125" i="1"/>
  <c r="AC124" i="1"/>
  <c r="U124" i="1"/>
  <c r="Y123" i="1"/>
  <c r="AC122" i="1"/>
  <c r="U122" i="1"/>
  <c r="Y121" i="1"/>
  <c r="AC120" i="1"/>
  <c r="U120" i="1"/>
  <c r="Y119" i="1"/>
  <c r="AC118" i="1"/>
  <c r="U118" i="1"/>
  <c r="Y117" i="1"/>
  <c r="AC116" i="1"/>
  <c r="U116" i="1"/>
  <c r="Y115" i="1"/>
  <c r="AC114" i="1"/>
  <c r="AF125" i="1"/>
  <c r="X125" i="1"/>
  <c r="AB124" i="1"/>
  <c r="AF123" i="1"/>
  <c r="X123" i="1"/>
  <c r="AB122" i="1"/>
  <c r="AF121" i="1"/>
  <c r="X121" i="1"/>
  <c r="AB120" i="1"/>
  <c r="AF119" i="1"/>
  <c r="X119" i="1"/>
  <c r="AB118" i="1"/>
  <c r="AF117" i="1"/>
  <c r="X117" i="1"/>
  <c r="AB116" i="1"/>
  <c r="AF115" i="1"/>
  <c r="X115" i="1"/>
  <c r="AB114" i="1"/>
  <c r="U114" i="1"/>
  <c r="AE125" i="1"/>
  <c r="W125" i="1"/>
  <c r="AA124" i="1"/>
  <c r="AE123" i="1"/>
  <c r="W123" i="1"/>
  <c r="AA122" i="1"/>
  <c r="AE121" i="1"/>
  <c r="W121" i="1"/>
  <c r="AA120" i="1"/>
  <c r="AE119" i="1"/>
  <c r="W119" i="1"/>
  <c r="AA118" i="1"/>
  <c r="AE117" i="1"/>
  <c r="W117" i="1"/>
  <c r="AA116" i="1"/>
  <c r="AE115" i="1"/>
  <c r="W115" i="1"/>
  <c r="AA114" i="1"/>
  <c r="AA125" i="1"/>
  <c r="AE124" i="1"/>
  <c r="W124" i="1"/>
  <c r="AA123" i="1"/>
  <c r="AE122" i="1"/>
  <c r="W122" i="1"/>
  <c r="AA121" i="1"/>
  <c r="AE120" i="1"/>
  <c r="W120" i="1"/>
  <c r="AA119" i="1"/>
  <c r="AE118" i="1"/>
  <c r="W118" i="1"/>
  <c r="AA117" i="1"/>
  <c r="AE116" i="1"/>
  <c r="W116" i="1"/>
  <c r="AA115" i="1"/>
  <c r="AE114" i="1"/>
  <c r="W114" i="1"/>
  <c r="V125" i="1"/>
  <c r="AD123" i="1"/>
  <c r="Z122" i="1"/>
  <c r="V121" i="1"/>
  <c r="AD119" i="1"/>
  <c r="Z118" i="1"/>
  <c r="V117" i="1"/>
  <c r="AD115" i="1"/>
  <c r="Z114" i="1"/>
  <c r="V118" i="1"/>
  <c r="U125" i="1"/>
  <c r="AC123" i="1"/>
  <c r="Y122" i="1"/>
  <c r="U121" i="1"/>
  <c r="AC119" i="1"/>
  <c r="Y118" i="1"/>
  <c r="U117" i="1"/>
  <c r="AC115" i="1"/>
  <c r="Y114" i="1"/>
  <c r="AF124" i="1"/>
  <c r="AB123" i="1"/>
  <c r="X122" i="1"/>
  <c r="AF120" i="1"/>
  <c r="AB119" i="1"/>
  <c r="X118" i="1"/>
  <c r="AF116" i="1"/>
  <c r="AB115" i="1"/>
  <c r="X114" i="1"/>
  <c r="AD124" i="1"/>
  <c r="Z123" i="1"/>
  <c r="V122" i="1"/>
  <c r="AD120" i="1"/>
  <c r="Z119" i="1"/>
  <c r="AD116" i="1"/>
  <c r="Z115" i="1"/>
  <c r="V114" i="1"/>
  <c r="AD125" i="1"/>
  <c r="Z124" i="1"/>
  <c r="V123" i="1"/>
  <c r="AD121" i="1"/>
  <c r="Z120" i="1"/>
  <c r="V119" i="1"/>
  <c r="AD117" i="1"/>
  <c r="Z116" i="1"/>
  <c r="V115" i="1"/>
  <c r="AC125" i="1"/>
  <c r="Y124" i="1"/>
  <c r="U123" i="1"/>
  <c r="AC121" i="1"/>
  <c r="Y120" i="1"/>
  <c r="U119" i="1"/>
  <c r="AC117" i="1"/>
  <c r="Y116" i="1"/>
  <c r="U115" i="1"/>
  <c r="AB125" i="1"/>
  <c r="X124" i="1"/>
  <c r="AF122" i="1"/>
  <c r="AB121" i="1"/>
  <c r="X120" i="1"/>
  <c r="AF118" i="1"/>
  <c r="AB117" i="1"/>
  <c r="X116" i="1"/>
  <c r="AF114" i="1"/>
  <c r="Z125" i="1"/>
  <c r="V124" i="1"/>
  <c r="AD122" i="1"/>
  <c r="Z121" i="1"/>
  <c r="V120" i="1"/>
  <c r="AD118" i="1"/>
  <c r="Z117" i="1"/>
  <c r="V116" i="1"/>
  <c r="AD114" i="1"/>
  <c r="U310" i="1" a="1"/>
  <c r="U240" i="1" l="1" a="1"/>
  <c r="U212" i="1" a="1"/>
  <c r="U198" i="1" a="1"/>
  <c r="U296" i="1" a="1"/>
  <c r="U338" i="1" a="1"/>
  <c r="U366" i="1" a="1"/>
  <c r="AJ152" i="8"/>
  <c r="AK152" i="8"/>
  <c r="AJ153" i="8"/>
  <c r="AJ154" i="8"/>
  <c r="AI154" i="8"/>
  <c r="AK153" i="8"/>
  <c r="AI152" i="8"/>
  <c r="AI153" i="8"/>
  <c r="AK154" i="8"/>
  <c r="AH112" i="8"/>
  <c r="AG112" i="8"/>
  <c r="AG110" i="8"/>
  <c r="AF112" i="8"/>
  <c r="AH110" i="8"/>
  <c r="AH111" i="8"/>
  <c r="AG111" i="8"/>
  <c r="AF110" i="8"/>
  <c r="AF111" i="8"/>
  <c r="AJ166" i="8"/>
  <c r="AJ167" i="8"/>
  <c r="AI166" i="8"/>
  <c r="AI167" i="8"/>
  <c r="AI168" i="8"/>
  <c r="AK168" i="8"/>
  <c r="AK167" i="8"/>
  <c r="AK166" i="8"/>
  <c r="AJ168" i="8"/>
  <c r="AJ143" i="8"/>
  <c r="AK141" i="8"/>
  <c r="AJ141" i="8"/>
  <c r="AI141" i="8"/>
  <c r="AJ142" i="8"/>
  <c r="AI142" i="8"/>
  <c r="AK143" i="8"/>
  <c r="AI143" i="8"/>
  <c r="AK142" i="8"/>
  <c r="AG101" i="8"/>
  <c r="AG100" i="8"/>
  <c r="AH99" i="8"/>
  <c r="AH101" i="8"/>
  <c r="AF101" i="8"/>
  <c r="AF99" i="8"/>
  <c r="AH100" i="8"/>
  <c r="AG99" i="8"/>
  <c r="AF100" i="8"/>
  <c r="AD316" i="2"/>
  <c r="AG114" i="8"/>
  <c r="AH114" i="8"/>
  <c r="AF114" i="8"/>
  <c r="AH113" i="8"/>
  <c r="AG115" i="8"/>
  <c r="AF115" i="8"/>
  <c r="AH115" i="8"/>
  <c r="AG113" i="8"/>
  <c r="AF113" i="8"/>
  <c r="AG143" i="8"/>
  <c r="AF142" i="8"/>
  <c r="AH141" i="8"/>
  <c r="AF143" i="8"/>
  <c r="AH143" i="8"/>
  <c r="AG142" i="8"/>
  <c r="AH142" i="8"/>
  <c r="AF141" i="8"/>
  <c r="AG141" i="8"/>
  <c r="AG98" i="8"/>
  <c r="AF98" i="8"/>
  <c r="AH98" i="8"/>
  <c r="AH96" i="8"/>
  <c r="AF96" i="8"/>
  <c r="AG96" i="8"/>
  <c r="AG97" i="8"/>
  <c r="AH97" i="8"/>
  <c r="AF97" i="8"/>
  <c r="AJ96" i="8"/>
  <c r="AI97" i="8"/>
  <c r="AK96" i="8"/>
  <c r="AI96" i="8"/>
  <c r="AK98" i="8"/>
  <c r="AK97" i="8"/>
  <c r="AJ97" i="8"/>
  <c r="AJ98" i="8"/>
  <c r="AI98" i="8"/>
  <c r="AD310" i="2"/>
  <c r="AF310" i="2"/>
  <c r="X240" i="3"/>
  <c r="Z248" i="3"/>
  <c r="AA242" i="3"/>
  <c r="Y244" i="3"/>
  <c r="V241" i="3"/>
  <c r="AA247" i="3"/>
  <c r="V242" i="3"/>
  <c r="AC245" i="3"/>
  <c r="X241" i="3"/>
  <c r="X250" i="3"/>
  <c r="AD242" i="3"/>
  <c r="U247" i="3"/>
  <c r="AA251" i="3"/>
  <c r="AB241" i="3"/>
  <c r="AE241" i="3"/>
  <c r="X242" i="3"/>
  <c r="W242" i="3"/>
  <c r="AA241" i="3"/>
  <c r="AG157" i="8"/>
  <c r="AG155" i="8"/>
  <c r="AG156" i="8"/>
  <c r="AH155" i="8"/>
  <c r="AH157" i="8"/>
  <c r="AH156" i="8"/>
  <c r="AF157" i="8"/>
  <c r="AF156" i="8"/>
  <c r="AF155" i="8"/>
  <c r="AH15" i="8"/>
  <c r="AH17" i="8"/>
  <c r="AF17" i="8"/>
  <c r="AF15" i="8"/>
  <c r="AG17" i="8"/>
  <c r="AF16" i="8"/>
  <c r="AG16" i="8"/>
  <c r="AH16" i="8"/>
  <c r="AG15" i="8"/>
  <c r="AG30" i="8"/>
  <c r="AF30" i="8"/>
  <c r="AH29" i="8"/>
  <c r="AF31" i="8"/>
  <c r="AH30" i="8"/>
  <c r="AH31" i="8"/>
  <c r="AG31" i="8"/>
  <c r="AF29" i="8"/>
  <c r="AG29" i="8"/>
  <c r="AG168" i="8"/>
  <c r="AG166" i="8"/>
  <c r="AH168" i="8"/>
  <c r="AH166" i="8"/>
  <c r="AF167" i="8"/>
  <c r="AF168" i="8"/>
  <c r="AG167" i="8"/>
  <c r="AF166" i="8"/>
  <c r="AH167" i="8"/>
  <c r="AJ138" i="8"/>
  <c r="AK140" i="8"/>
  <c r="AK139" i="8"/>
  <c r="AJ139" i="8"/>
  <c r="AI140" i="8"/>
  <c r="AK138" i="8"/>
  <c r="AI139" i="8"/>
  <c r="AJ140" i="8"/>
  <c r="AI138" i="8"/>
  <c r="AH28" i="8"/>
  <c r="AF28" i="8"/>
  <c r="AG28" i="8"/>
  <c r="AG27" i="8"/>
  <c r="AF26" i="8"/>
  <c r="AG26" i="8"/>
  <c r="AH27" i="8"/>
  <c r="AF27" i="8"/>
  <c r="AH26" i="8"/>
  <c r="AJ101" i="8"/>
  <c r="AK101" i="8"/>
  <c r="AK99" i="8"/>
  <c r="AI99" i="8"/>
  <c r="AJ100" i="8"/>
  <c r="AI100" i="8"/>
  <c r="AJ99" i="8"/>
  <c r="AI101" i="8"/>
  <c r="AK100" i="8"/>
  <c r="AG56" i="8"/>
  <c r="AH55" i="8"/>
  <c r="AG55" i="8"/>
  <c r="AG54" i="8"/>
  <c r="AH56" i="8"/>
  <c r="AF56" i="8"/>
  <c r="AF54" i="8"/>
  <c r="AF55" i="8"/>
  <c r="AH54" i="8"/>
  <c r="AG84" i="8"/>
  <c r="AG82" i="8"/>
  <c r="AH84" i="8"/>
  <c r="AH82" i="8"/>
  <c r="AF84" i="8"/>
  <c r="AF83" i="8"/>
  <c r="AF82" i="8"/>
  <c r="AH83" i="8"/>
  <c r="AG83" i="8"/>
  <c r="AJ185" i="8"/>
  <c r="AJ184" i="8"/>
  <c r="AJ183" i="8"/>
  <c r="AI183" i="8"/>
  <c r="AI184" i="8"/>
  <c r="AK183" i="8"/>
  <c r="AK185" i="8"/>
  <c r="AK184" i="8"/>
  <c r="AI185" i="8"/>
  <c r="AJ110" i="8"/>
  <c r="AI110" i="8"/>
  <c r="AI112" i="8"/>
  <c r="AK112" i="8"/>
  <c r="AK111" i="8"/>
  <c r="AJ111" i="8"/>
  <c r="AI111" i="8"/>
  <c r="AK110" i="8"/>
  <c r="AJ112" i="8"/>
  <c r="AG73" i="8"/>
  <c r="AF73" i="8"/>
  <c r="AH72" i="8"/>
  <c r="AG72" i="8"/>
  <c r="AF72" i="8"/>
  <c r="AH71" i="8"/>
  <c r="AF71" i="8"/>
  <c r="AG71" i="8"/>
  <c r="AH73" i="8"/>
  <c r="AJ68" i="8"/>
  <c r="AJ69" i="8"/>
  <c r="AI70" i="8"/>
  <c r="AI68" i="8"/>
  <c r="AK69" i="8"/>
  <c r="AK70" i="8"/>
  <c r="AK68" i="8"/>
  <c r="AJ70" i="8"/>
  <c r="AI69" i="8"/>
  <c r="AJ54" i="8"/>
  <c r="AK55" i="8"/>
  <c r="AI54" i="8"/>
  <c r="AJ56" i="8"/>
  <c r="AI55" i="8"/>
  <c r="AJ55" i="8"/>
  <c r="AK56" i="8"/>
  <c r="AK54" i="8"/>
  <c r="AI56" i="8"/>
  <c r="U4" i="8"/>
  <c r="V6" i="8"/>
  <c r="W8" i="8"/>
  <c r="V5" i="8"/>
  <c r="Y9" i="8"/>
  <c r="Y6" i="8"/>
  <c r="Y8" i="8"/>
  <c r="T8" i="8"/>
  <c r="Y4" i="8"/>
  <c r="X9" i="8"/>
  <c r="T9" i="8"/>
  <c r="T4" i="8"/>
  <c r="X4" i="8"/>
  <c r="W9" i="8"/>
  <c r="U6" i="8"/>
  <c r="V8" i="8"/>
  <c r="Y7" i="8"/>
  <c r="X6" i="8"/>
  <c r="X5" i="8"/>
  <c r="W7" i="8"/>
  <c r="U9" i="8"/>
  <c r="T5" i="8"/>
  <c r="T7" i="8"/>
  <c r="V9" i="8"/>
  <c r="X7" i="8"/>
  <c r="Y5" i="8"/>
  <c r="V4" i="8"/>
  <c r="U8" i="8"/>
  <c r="T6" i="8"/>
  <c r="W4" i="8"/>
  <c r="W6" i="8"/>
  <c r="X8" i="8"/>
  <c r="W5" i="8"/>
  <c r="U7" i="8"/>
  <c r="U5" i="8"/>
  <c r="V7" i="8"/>
  <c r="AG45" i="8"/>
  <c r="AF45" i="8"/>
  <c r="AH44" i="8"/>
  <c r="AF44" i="8"/>
  <c r="AG44" i="8"/>
  <c r="AH43" i="8"/>
  <c r="AH45" i="8"/>
  <c r="AF43" i="8"/>
  <c r="AG43" i="8"/>
  <c r="Y314" i="2"/>
  <c r="AJ115" i="8"/>
  <c r="AK114" i="8"/>
  <c r="AJ114" i="8"/>
  <c r="AI114" i="8"/>
  <c r="AJ113" i="8"/>
  <c r="AI113" i="8"/>
  <c r="AK115" i="8"/>
  <c r="AK113" i="8"/>
  <c r="AI115" i="8"/>
  <c r="U320" i="2"/>
  <c r="AC313" i="2"/>
  <c r="AA320" i="2"/>
  <c r="AD313" i="2"/>
  <c r="W241" i="3"/>
  <c r="AC251" i="3"/>
  <c r="U243" i="3"/>
  <c r="Z244" i="3"/>
  <c r="AF251" i="3"/>
  <c r="AC241" i="3"/>
  <c r="AC249" i="3"/>
  <c r="Z250" i="3"/>
  <c r="AA246" i="3"/>
  <c r="AC242" i="3"/>
  <c r="AF246" i="3"/>
  <c r="AF250" i="3"/>
  <c r="AC243" i="3"/>
  <c r="AB244" i="3"/>
  <c r="AE244" i="3"/>
  <c r="X245" i="3"/>
  <c r="U245" i="3"/>
  <c r="W244" i="3"/>
  <c r="AJ45" i="8"/>
  <c r="AI43" i="8"/>
  <c r="AK44" i="8"/>
  <c r="AK45" i="8"/>
  <c r="AK43" i="8"/>
  <c r="AJ43" i="8"/>
  <c r="AJ44" i="8"/>
  <c r="AI44" i="8"/>
  <c r="AI45" i="8"/>
  <c r="AI12" i="8"/>
  <c r="AJ12" i="8"/>
  <c r="AI13" i="8"/>
  <c r="AI14" i="8"/>
  <c r="AJ13" i="8"/>
  <c r="AK14" i="8"/>
  <c r="AJ14" i="8"/>
  <c r="AK13" i="8"/>
  <c r="AK12" i="8"/>
  <c r="AH42" i="8"/>
  <c r="AF42" i="8"/>
  <c r="AG40" i="8"/>
  <c r="AH41" i="8"/>
  <c r="AG41" i="8"/>
  <c r="AF40" i="8"/>
  <c r="AH40" i="8"/>
  <c r="AG42" i="8"/>
  <c r="AF41" i="8"/>
  <c r="AG59" i="8"/>
  <c r="AH57" i="8"/>
  <c r="AH58" i="8"/>
  <c r="AG58" i="8"/>
  <c r="AF59" i="8"/>
  <c r="AF58" i="8"/>
  <c r="AF57" i="8"/>
  <c r="AH59" i="8"/>
  <c r="AG57" i="8"/>
  <c r="AG185" i="8"/>
  <c r="AF184" i="8"/>
  <c r="AH184" i="8"/>
  <c r="AG184" i="8"/>
  <c r="AH183" i="8"/>
  <c r="AG183" i="8"/>
  <c r="AH185" i="8"/>
  <c r="AF183" i="8"/>
  <c r="AF185" i="8"/>
  <c r="AJ87" i="8"/>
  <c r="AK87" i="8"/>
  <c r="AI86" i="8"/>
  <c r="AJ85" i="8"/>
  <c r="AI85" i="8"/>
  <c r="AK86" i="8"/>
  <c r="AJ86" i="8"/>
  <c r="AK85" i="8"/>
  <c r="AI87" i="8"/>
  <c r="AH154" i="8"/>
  <c r="AG153" i="8"/>
  <c r="AH153" i="8"/>
  <c r="AG152" i="8"/>
  <c r="AF152" i="8"/>
  <c r="AH152" i="8"/>
  <c r="AG154" i="8"/>
  <c r="AF154" i="8"/>
  <c r="AF153" i="8"/>
  <c r="AH140" i="8"/>
  <c r="AG140" i="8"/>
  <c r="AG138" i="8"/>
  <c r="AF138" i="8"/>
  <c r="AH139" i="8"/>
  <c r="AG139" i="8"/>
  <c r="AF140" i="8"/>
  <c r="AF139" i="8"/>
  <c r="AH138" i="8"/>
  <c r="AK42" i="8"/>
  <c r="AK41" i="8"/>
  <c r="AJ41" i="8"/>
  <c r="AI40" i="8"/>
  <c r="AJ40" i="8"/>
  <c r="AK40" i="8"/>
  <c r="AI41" i="8"/>
  <c r="AJ42" i="8"/>
  <c r="AI42" i="8"/>
  <c r="AA4" i="5" a="1"/>
  <c r="X354" i="2"/>
  <c r="AB320" i="2"/>
  <c r="W243" i="3"/>
  <c r="AD251" i="3"/>
  <c r="X248" i="3"/>
  <c r="W250" i="3"/>
  <c r="AE243" i="3"/>
  <c r="V245" i="3"/>
  <c r="Y242" i="3"/>
  <c r="AA240" i="3"/>
  <c r="Y249" i="3"/>
  <c r="AC244" i="3"/>
  <c r="AD248" i="3"/>
  <c r="Y241" i="3"/>
  <c r="AB245" i="3"/>
  <c r="V246" i="3"/>
  <c r="Y246" i="3"/>
  <c r="AD246" i="3"/>
  <c r="Z246" i="3"/>
  <c r="AA245" i="3"/>
  <c r="AF126" i="8"/>
  <c r="AG125" i="8"/>
  <c r="AG124" i="8"/>
  <c r="AH124" i="8"/>
  <c r="AH125" i="8"/>
  <c r="AH126" i="8"/>
  <c r="AG126" i="8"/>
  <c r="AF125" i="8"/>
  <c r="AF124" i="8"/>
  <c r="AJ124" i="8"/>
  <c r="AJ125" i="8"/>
  <c r="AI125" i="8"/>
  <c r="AK124" i="8"/>
  <c r="AJ126" i="8"/>
  <c r="AK126" i="8"/>
  <c r="AK125" i="8"/>
  <c r="AI126" i="8"/>
  <c r="AI124" i="8"/>
  <c r="AJ59" i="8"/>
  <c r="AI57" i="8"/>
  <c r="AJ58" i="8"/>
  <c r="AI58" i="8"/>
  <c r="AJ57" i="8"/>
  <c r="AK57" i="8"/>
  <c r="AK59" i="8"/>
  <c r="AI59" i="8"/>
  <c r="AK58" i="8"/>
  <c r="AH70" i="8"/>
  <c r="AG70" i="8"/>
  <c r="AF70" i="8"/>
  <c r="AH68" i="8"/>
  <c r="AF68" i="8"/>
  <c r="AH69" i="8"/>
  <c r="AF69" i="8"/>
  <c r="AG69" i="8"/>
  <c r="AG68" i="8"/>
  <c r="AJ27" i="8"/>
  <c r="AI28" i="8"/>
  <c r="AI26" i="8"/>
  <c r="AI27" i="8"/>
  <c r="AK26" i="8"/>
  <c r="AK27" i="8"/>
  <c r="AJ28" i="8"/>
  <c r="AJ26" i="8"/>
  <c r="AK28" i="8"/>
  <c r="AH182" i="8"/>
  <c r="AH180" i="8"/>
  <c r="AH181" i="8"/>
  <c r="AF182" i="8"/>
  <c r="AF180" i="8"/>
  <c r="AG182" i="8"/>
  <c r="AF181" i="8"/>
  <c r="AG181" i="8"/>
  <c r="AG180" i="8"/>
  <c r="AC311" i="2"/>
  <c r="Z315" i="2"/>
  <c r="AG171" i="8"/>
  <c r="AF171" i="8"/>
  <c r="AH169" i="8"/>
  <c r="AH170" i="8"/>
  <c r="AG170" i="8"/>
  <c r="AF170" i="8"/>
  <c r="AG169" i="8"/>
  <c r="AH171" i="8"/>
  <c r="AF169" i="8"/>
  <c r="AA315" i="2"/>
  <c r="AA243" i="3"/>
  <c r="Z241" i="3"/>
  <c r="AF243" i="3"/>
  <c r="AA244" i="3"/>
  <c r="W247" i="3"/>
  <c r="AB248" i="3"/>
  <c r="U246" i="3"/>
  <c r="X243" i="3"/>
  <c r="AE251" i="3"/>
  <c r="AC246" i="3"/>
  <c r="AD250" i="3"/>
  <c r="Z243" i="3"/>
  <c r="Y247" i="3"/>
  <c r="AB247" i="3"/>
  <c r="AF247" i="3"/>
  <c r="Y248" i="3"/>
  <c r="AE247" i="3"/>
  <c r="AF13" i="8"/>
  <c r="AG12" i="8"/>
  <c r="AH12" i="8"/>
  <c r="AH14" i="8"/>
  <c r="AF14" i="8"/>
  <c r="AG14" i="8"/>
  <c r="AF12" i="8"/>
  <c r="AG13" i="8"/>
  <c r="AH13" i="8"/>
  <c r="AG129" i="8"/>
  <c r="AG128" i="8"/>
  <c r="AF128" i="8"/>
  <c r="AF129" i="8"/>
  <c r="AH128" i="8"/>
  <c r="AH127" i="8"/>
  <c r="AH129" i="8"/>
  <c r="AF127" i="8"/>
  <c r="AG127" i="8"/>
  <c r="AJ73" i="8"/>
  <c r="AK73" i="8"/>
  <c r="AK72" i="8"/>
  <c r="AI72" i="8"/>
  <c r="AJ72" i="8"/>
  <c r="AJ71" i="8"/>
  <c r="AI71" i="8"/>
  <c r="AK71" i="8"/>
  <c r="AI73" i="8"/>
  <c r="AJ180" i="8"/>
  <c r="AJ181" i="8"/>
  <c r="AK181" i="8"/>
  <c r="AI182" i="8"/>
  <c r="AJ182" i="8"/>
  <c r="AK182" i="8"/>
  <c r="AI180" i="8"/>
  <c r="AK180" i="8"/>
  <c r="AI181" i="8"/>
  <c r="AJ15" i="8"/>
  <c r="AI15" i="8"/>
  <c r="AK16" i="8"/>
  <c r="AK17" i="8"/>
  <c r="AK15" i="8"/>
  <c r="AJ16" i="8"/>
  <c r="AJ17" i="8"/>
  <c r="AI16" i="8"/>
  <c r="AI17" i="8"/>
  <c r="AJ129" i="8"/>
  <c r="AI128" i="8"/>
  <c r="AK127" i="8"/>
  <c r="AJ128" i="8"/>
  <c r="AK129" i="8"/>
  <c r="AJ127" i="8"/>
  <c r="AI127" i="8"/>
  <c r="AI129" i="8"/>
  <c r="AK128" i="8"/>
  <c r="AK157" i="8"/>
  <c r="AK155" i="8"/>
  <c r="AJ157" i="8"/>
  <c r="AI157" i="8"/>
  <c r="AJ156" i="8"/>
  <c r="AI156" i="8"/>
  <c r="AJ155" i="8"/>
  <c r="AK156" i="8"/>
  <c r="AI155" i="8"/>
  <c r="AG87" i="8"/>
  <c r="AF87" i="8"/>
  <c r="AH86" i="8"/>
  <c r="AG86" i="8"/>
  <c r="AH87" i="8"/>
  <c r="AH85" i="8"/>
  <c r="AF86" i="8"/>
  <c r="AG85" i="8"/>
  <c r="AF85" i="8"/>
  <c r="AY5" i="9"/>
  <c r="BA4" i="9"/>
  <c r="AZ4" i="9"/>
  <c r="AY4" i="9"/>
  <c r="AZ6" i="9"/>
  <c r="AY6" i="9"/>
  <c r="BA5" i="9"/>
  <c r="BA6" i="9"/>
  <c r="AZ5" i="9"/>
  <c r="AW9" i="9"/>
  <c r="AV4" i="9"/>
  <c r="AV9" i="9"/>
  <c r="AW8" i="9"/>
  <c r="AV5" i="9"/>
  <c r="AX4" i="9"/>
  <c r="AW4" i="9"/>
  <c r="AV8" i="9"/>
  <c r="AX7" i="9"/>
  <c r="AW7" i="9"/>
  <c r="AV7" i="9"/>
  <c r="AV6" i="9"/>
  <c r="AW5" i="9"/>
  <c r="AX5" i="9"/>
  <c r="AX9" i="9"/>
  <c r="AX8" i="9"/>
  <c r="AX6" i="9"/>
  <c r="AW6" i="9"/>
  <c r="AC209" i="3"/>
  <c r="Y208" i="3"/>
  <c r="U207" i="3"/>
  <c r="AC205" i="3"/>
  <c r="Y204" i="3"/>
  <c r="U203" i="3"/>
  <c r="AC201" i="3"/>
  <c r="Y200" i="3"/>
  <c r="U199" i="3"/>
  <c r="Y209" i="3"/>
  <c r="U208" i="3"/>
  <c r="AC206" i="3"/>
  <c r="Y205" i="3"/>
  <c r="U204" i="3"/>
  <c r="AC202" i="3"/>
  <c r="Y201" i="3"/>
  <c r="U200" i="3"/>
  <c r="AC198" i="3"/>
  <c r="V209" i="3"/>
  <c r="AD207" i="3"/>
  <c r="Z206" i="3"/>
  <c r="V205" i="3"/>
  <c r="AD203" i="3"/>
  <c r="Z202" i="3"/>
  <c r="V201" i="3"/>
  <c r="AD199" i="3"/>
  <c r="Z198" i="3"/>
  <c r="W209" i="3"/>
  <c r="AA207" i="3"/>
  <c r="AF205" i="3"/>
  <c r="X204" i="3"/>
  <c r="AB202" i="3"/>
  <c r="AF200" i="3"/>
  <c r="Y199" i="3"/>
  <c r="AD208" i="3"/>
  <c r="W207" i="3"/>
  <c r="AA205" i="3"/>
  <c r="AE203" i="3"/>
  <c r="W202" i="3"/>
  <c r="AB200" i="3"/>
  <c r="AF198" i="3"/>
  <c r="AC208" i="3"/>
  <c r="V207" i="3"/>
  <c r="Z205" i="3"/>
  <c r="AC203" i="3"/>
  <c r="V202" i="3"/>
  <c r="AA200" i="3"/>
  <c r="AE198" i="3"/>
  <c r="AB208" i="3"/>
  <c r="AF206" i="3"/>
  <c r="X205" i="3"/>
  <c r="AB203" i="3"/>
  <c r="U202" i="3"/>
  <c r="Z200" i="3"/>
  <c r="AD198" i="3"/>
  <c r="AA209" i="3"/>
  <c r="Y207" i="3"/>
  <c r="AF204" i="3"/>
  <c r="AF202" i="3"/>
  <c r="AD200" i="3"/>
  <c r="Y198" i="3"/>
  <c r="Z208" i="3"/>
  <c r="X206" i="3"/>
  <c r="W204" i="3"/>
  <c r="AE201" i="3"/>
  <c r="AC199" i="3"/>
  <c r="AF207" i="3"/>
  <c r="AE205" i="3"/>
  <c r="Z203" i="3"/>
  <c r="Z201" i="3"/>
  <c r="X199" i="3"/>
  <c r="AD209" i="3"/>
  <c r="AB207" i="3"/>
  <c r="W205" i="3"/>
  <c r="W203" i="3"/>
  <c r="U201" i="3"/>
  <c r="AB198" i="3"/>
  <c r="Z207" i="3"/>
  <c r="AB204" i="3"/>
  <c r="AB201" i="3"/>
  <c r="AA198" i="3"/>
  <c r="X207" i="3"/>
  <c r="AA204" i="3"/>
  <c r="AA201" i="3"/>
  <c r="X198" i="3"/>
  <c r="AE209" i="3"/>
  <c r="AD206" i="3"/>
  <c r="V204" i="3"/>
  <c r="W201" i="3"/>
  <c r="V198" i="3"/>
  <c r="AE208" i="3"/>
  <c r="U206" i="3"/>
  <c r="AE202" i="3"/>
  <c r="AF199" i="3"/>
  <c r="AA208" i="3"/>
  <c r="AD204" i="3"/>
  <c r="AC200" i="3"/>
  <c r="V208" i="3"/>
  <c r="AF203" i="3"/>
  <c r="V200" i="3"/>
  <c r="AE207" i="3"/>
  <c r="AA203" i="3"/>
  <c r="AE199" i="3"/>
  <c r="AC207" i="3"/>
  <c r="Y203" i="3"/>
  <c r="AB199" i="3"/>
  <c r="AE206" i="3"/>
  <c r="X203" i="3"/>
  <c r="AA199" i="3"/>
  <c r="AB206" i="3"/>
  <c r="V203" i="3"/>
  <c r="Z199" i="3"/>
  <c r="AA206" i="3"/>
  <c r="AD202" i="3"/>
  <c r="W199" i="3"/>
  <c r="AB209" i="3"/>
  <c r="V206" i="3"/>
  <c r="X202" i="3"/>
  <c r="U198" i="3"/>
  <c r="Z209" i="3"/>
  <c r="AD205" i="3"/>
  <c r="AF201" i="3"/>
  <c r="X209" i="3"/>
  <c r="AB205" i="3"/>
  <c r="AD201" i="3"/>
  <c r="U209" i="3"/>
  <c r="U205" i="3"/>
  <c r="X201" i="3"/>
  <c r="X208" i="3"/>
  <c r="W208" i="3"/>
  <c r="Y206" i="3"/>
  <c r="W206" i="3"/>
  <c r="AE204" i="3"/>
  <c r="AC204" i="3"/>
  <c r="Z204" i="3"/>
  <c r="AA202" i="3"/>
  <c r="Y202" i="3"/>
  <c r="AE200" i="3"/>
  <c r="X200" i="3"/>
  <c r="W200" i="3"/>
  <c r="V199" i="3"/>
  <c r="W198" i="3"/>
  <c r="AF209" i="3"/>
  <c r="AF208" i="3"/>
  <c r="AB335" i="3"/>
  <c r="X334" i="3"/>
  <c r="AF332" i="3"/>
  <c r="AB331" i="3"/>
  <c r="X330" i="3"/>
  <c r="AF328" i="3"/>
  <c r="AB327" i="3"/>
  <c r="X326" i="3"/>
  <c r="AF324" i="3"/>
  <c r="X335" i="3"/>
  <c r="AF333" i="3"/>
  <c r="AB332" i="3"/>
  <c r="X331" i="3"/>
  <c r="AF329" i="3"/>
  <c r="AB328" i="3"/>
  <c r="X327" i="3"/>
  <c r="AF325" i="3"/>
  <c r="AB324" i="3"/>
  <c r="W335" i="3"/>
  <c r="AE333" i="3"/>
  <c r="AA332" i="3"/>
  <c r="W331" i="3"/>
  <c r="AE329" i="3"/>
  <c r="AA328" i="3"/>
  <c r="W327" i="3"/>
  <c r="AE325" i="3"/>
  <c r="AA324" i="3"/>
  <c r="AC334" i="3"/>
  <c r="V333" i="3"/>
  <c r="Z331" i="3"/>
  <c r="AC329" i="3"/>
  <c r="V328" i="3"/>
  <c r="AA326" i="3"/>
  <c r="AE324" i="3"/>
  <c r="AC335" i="3"/>
  <c r="U334" i="3"/>
  <c r="X332" i="3"/>
  <c r="AC330" i="3"/>
  <c r="V329" i="3"/>
  <c r="Z327" i="3"/>
  <c r="AC325" i="3"/>
  <c r="V324" i="3"/>
  <c r="AA335" i="3"/>
  <c r="AD333" i="3"/>
  <c r="W332" i="3"/>
  <c r="AB330" i="3"/>
  <c r="U329" i="3"/>
  <c r="Y327" i="3"/>
  <c r="AB325" i="3"/>
  <c r="U324" i="3"/>
  <c r="V335" i="3"/>
  <c r="AA333" i="3"/>
  <c r="AF331" i="3"/>
  <c r="Y330" i="3"/>
  <c r="AC328" i="3"/>
  <c r="AF326" i="3"/>
  <c r="Y325" i="3"/>
  <c r="AE334" i="3"/>
  <c r="X333" i="3"/>
  <c r="AC331" i="3"/>
  <c r="U330" i="3"/>
  <c r="X328" i="3"/>
  <c r="AC326" i="3"/>
  <c r="V325" i="3"/>
  <c r="Z335" i="3"/>
  <c r="U333" i="3"/>
  <c r="AD330" i="3"/>
  <c r="W328" i="3"/>
  <c r="U326" i="3"/>
  <c r="AD334" i="3"/>
  <c r="Z332" i="3"/>
  <c r="V330" i="3"/>
  <c r="AD327" i="3"/>
  <c r="X325" i="3"/>
  <c r="Z334" i="3"/>
  <c r="U332" i="3"/>
  <c r="AA329" i="3"/>
  <c r="V327" i="3"/>
  <c r="AD324" i="3"/>
  <c r="AF335" i="3"/>
  <c r="AE332" i="3"/>
  <c r="AD329" i="3"/>
  <c r="AE326" i="3"/>
  <c r="W324" i="3"/>
  <c r="U335" i="3"/>
  <c r="V332" i="3"/>
  <c r="X329" i="3"/>
  <c r="Y326" i="3"/>
  <c r="AA334" i="3"/>
  <c r="AA331" i="3"/>
  <c r="AD328" i="3"/>
  <c r="AD325" i="3"/>
  <c r="AD335" i="3"/>
  <c r="AD331" i="3"/>
  <c r="U328" i="3"/>
  <c r="Z324" i="3"/>
  <c r="Y335" i="3"/>
  <c r="Y331" i="3"/>
  <c r="AF327" i="3"/>
  <c r="Y324" i="3"/>
  <c r="Y334" i="3"/>
  <c r="AF330" i="3"/>
  <c r="AA327" i="3"/>
  <c r="V334" i="3"/>
  <c r="AA330" i="3"/>
  <c r="AD326" i="3"/>
  <c r="AC333" i="3"/>
  <c r="Z330" i="3"/>
  <c r="AB326" i="3"/>
  <c r="Z333" i="3"/>
  <c r="AB329" i="3"/>
  <c r="W326" i="3"/>
  <c r="AE330" i="3"/>
  <c r="U325" i="3"/>
  <c r="AE335" i="3"/>
  <c r="Y329" i="3"/>
  <c r="AF334" i="3"/>
  <c r="W329" i="3"/>
  <c r="AB334" i="3"/>
  <c r="AE328" i="3"/>
  <c r="W334" i="3"/>
  <c r="Z328" i="3"/>
  <c r="Y328" i="3"/>
  <c r="W333" i="3"/>
  <c r="Z325" i="3"/>
  <c r="AD332" i="3"/>
  <c r="W325" i="3"/>
  <c r="AE331" i="3"/>
  <c r="W330" i="3"/>
  <c r="AC324" i="3"/>
  <c r="X324" i="3"/>
  <c r="AB333" i="3"/>
  <c r="Y333" i="3"/>
  <c r="U331" i="3"/>
  <c r="Z329" i="3"/>
  <c r="AC327" i="3"/>
  <c r="AC332" i="3"/>
  <c r="Y332" i="3"/>
  <c r="V331" i="3"/>
  <c r="AE327" i="3"/>
  <c r="V326" i="3"/>
  <c r="AA325" i="3"/>
  <c r="U327" i="3"/>
  <c r="Z326" i="3"/>
  <c r="AE279" i="3"/>
  <c r="AA278" i="3"/>
  <c r="W277" i="3"/>
  <c r="AE275" i="3"/>
  <c r="AA274" i="3"/>
  <c r="W273" i="3"/>
  <c r="AE271" i="3"/>
  <c r="AA270" i="3"/>
  <c r="W269" i="3"/>
  <c r="X279" i="3"/>
  <c r="AF278" i="3"/>
  <c r="AA277" i="3"/>
  <c r="V276" i="3"/>
  <c r="AC274" i="3"/>
  <c r="X273" i="3"/>
  <c r="AD271" i="3"/>
  <c r="Y270" i="3"/>
  <c r="AF268" i="3"/>
  <c r="AC278" i="3"/>
  <c r="X277" i="3"/>
  <c r="AD275" i="3"/>
  <c r="Y274" i="3"/>
  <c r="AF272" i="3"/>
  <c r="AA271" i="3"/>
  <c r="V270" i="3"/>
  <c r="AC268" i="3"/>
  <c r="U279" i="3"/>
  <c r="Y277" i="3"/>
  <c r="AB275" i="3"/>
  <c r="U274" i="3"/>
  <c r="Z272" i="3"/>
  <c r="AE270" i="3"/>
  <c r="X269" i="3"/>
  <c r="Z278" i="3"/>
  <c r="AE276" i="3"/>
  <c r="X275" i="3"/>
  <c r="AC273" i="3"/>
  <c r="V272" i="3"/>
  <c r="Z270" i="3"/>
  <c r="AD268" i="3"/>
  <c r="AF279" i="3"/>
  <c r="W278" i="3"/>
  <c r="AB276" i="3"/>
  <c r="U275" i="3"/>
  <c r="Z273" i="3"/>
  <c r="AC271" i="3"/>
  <c r="U270" i="3"/>
  <c r="Z268" i="3"/>
  <c r="W279" i="3"/>
  <c r="U277" i="3"/>
  <c r="V275" i="3"/>
  <c r="U273" i="3"/>
  <c r="V271" i="3"/>
  <c r="V269" i="3"/>
  <c r="V279" i="3"/>
  <c r="AF276" i="3"/>
  <c r="AF274" i="3"/>
  <c r="AE272" i="3"/>
  <c r="U271" i="3"/>
  <c r="U269" i="3"/>
  <c r="AB278" i="3"/>
  <c r="AA276" i="3"/>
  <c r="AB274" i="3"/>
  <c r="AB272" i="3"/>
  <c r="AC270" i="3"/>
  <c r="AA268" i="3"/>
  <c r="X278" i="3"/>
  <c r="Y276" i="3"/>
  <c r="X274" i="3"/>
  <c r="Y272" i="3"/>
  <c r="X270" i="3"/>
  <c r="X268" i="3"/>
  <c r="V278" i="3"/>
  <c r="X276" i="3"/>
  <c r="W274" i="3"/>
  <c r="X272" i="3"/>
  <c r="W270" i="3"/>
  <c r="W268" i="3"/>
  <c r="AD279" i="3"/>
  <c r="V277" i="3"/>
  <c r="AF273" i="3"/>
  <c r="X271" i="3"/>
  <c r="V268" i="3"/>
  <c r="Z279" i="3"/>
  <c r="W276" i="3"/>
  <c r="AA273" i="3"/>
  <c r="AB270" i="3"/>
  <c r="Y279" i="3"/>
  <c r="U276" i="3"/>
  <c r="Y273" i="3"/>
  <c r="AF269" i="3"/>
  <c r="AE278" i="3"/>
  <c r="AF275" i="3"/>
  <c r="V273" i="3"/>
  <c r="AE269" i="3"/>
  <c r="AD276" i="3"/>
  <c r="AC272" i="3"/>
  <c r="Y269" i="3"/>
  <c r="AD278" i="3"/>
  <c r="W275" i="3"/>
  <c r="Y271" i="3"/>
  <c r="AE277" i="3"/>
  <c r="V274" i="3"/>
  <c r="AD269" i="3"/>
  <c r="AB277" i="3"/>
  <c r="AB273" i="3"/>
  <c r="AA269" i="3"/>
  <c r="Y278" i="3"/>
  <c r="AD273" i="3"/>
  <c r="Y268" i="3"/>
  <c r="U278" i="3"/>
  <c r="AD272" i="3"/>
  <c r="U268" i="3"/>
  <c r="AD277" i="3"/>
  <c r="W272" i="3"/>
  <c r="AC277" i="3"/>
  <c r="U272" i="3"/>
  <c r="AC275" i="3"/>
  <c r="W271" i="3"/>
  <c r="AA275" i="3"/>
  <c r="AF270" i="3"/>
  <c r="Y275" i="3"/>
  <c r="AC269" i="3"/>
  <c r="Z276" i="3"/>
  <c r="AD274" i="3"/>
  <c r="Z274" i="3"/>
  <c r="AE273" i="3"/>
  <c r="AA272" i="3"/>
  <c r="AF271" i="3"/>
  <c r="AB271" i="3"/>
  <c r="AB279" i="3"/>
  <c r="AB269" i="3"/>
  <c r="AA279" i="3"/>
  <c r="Z269" i="3"/>
  <c r="AF277" i="3"/>
  <c r="AE268" i="3"/>
  <c r="Z277" i="3"/>
  <c r="AB268" i="3"/>
  <c r="Z275" i="3"/>
  <c r="AE274" i="3"/>
  <c r="Z271" i="3"/>
  <c r="AD270" i="3"/>
  <c r="AC279" i="3"/>
  <c r="AC276" i="3"/>
  <c r="AD306" i="3"/>
  <c r="Z305" i="3"/>
  <c r="V304" i="3"/>
  <c r="AD302" i="3"/>
  <c r="Z301" i="3"/>
  <c r="V300" i="3"/>
  <c r="AD298" i="3"/>
  <c r="Z297" i="3"/>
  <c r="V296" i="3"/>
  <c r="AD307" i="3"/>
  <c r="Z306" i="3"/>
  <c r="V305" i="3"/>
  <c r="AD303" i="3"/>
  <c r="AA307" i="3"/>
  <c r="W306" i="3"/>
  <c r="AE304" i="3"/>
  <c r="AA303" i="3"/>
  <c r="W302" i="3"/>
  <c r="AE300" i="3"/>
  <c r="AA299" i="3"/>
  <c r="W298" i="3"/>
  <c r="AE296" i="3"/>
  <c r="U307" i="3"/>
  <c r="Y305" i="3"/>
  <c r="AC303" i="3"/>
  <c r="V302" i="3"/>
  <c r="AB300" i="3"/>
  <c r="V299" i="3"/>
  <c r="AB297" i="3"/>
  <c r="U296" i="3"/>
  <c r="AB306" i="3"/>
  <c r="AF304" i="3"/>
  <c r="X303" i="3"/>
  <c r="AD301" i="3"/>
  <c r="X300" i="3"/>
  <c r="AC298" i="3"/>
  <c r="W297" i="3"/>
  <c r="AF307" i="3"/>
  <c r="X306" i="3"/>
  <c r="AB304" i="3"/>
  <c r="U303" i="3"/>
  <c r="AA301" i="3"/>
  <c r="AF299" i="3"/>
  <c r="Z298" i="3"/>
  <c r="AF296" i="3"/>
  <c r="V307" i="3"/>
  <c r="U305" i="3"/>
  <c r="AF302" i="3"/>
  <c r="V301" i="3"/>
  <c r="X299" i="3"/>
  <c r="Y297" i="3"/>
  <c r="AA306" i="3"/>
  <c r="Z304" i="3"/>
  <c r="AA302" i="3"/>
  <c r="AC300" i="3"/>
  <c r="AE298" i="3"/>
  <c r="AD296" i="3"/>
  <c r="U306" i="3"/>
  <c r="W304" i="3"/>
  <c r="X302" i="3"/>
  <c r="Y300" i="3"/>
  <c r="Y298" i="3"/>
  <c r="AA296" i="3"/>
  <c r="Y307" i="3"/>
  <c r="AD304" i="3"/>
  <c r="Z302" i="3"/>
  <c r="U300" i="3"/>
  <c r="AE297" i="3"/>
  <c r="X307" i="3"/>
  <c r="AC304" i="3"/>
  <c r="Y302" i="3"/>
  <c r="AE299" i="3"/>
  <c r="AD297" i="3"/>
  <c r="AE306" i="3"/>
  <c r="X304" i="3"/>
  <c r="AE301" i="3"/>
  <c r="AB299" i="3"/>
  <c r="X297" i="3"/>
  <c r="Y306" i="3"/>
  <c r="AF303" i="3"/>
  <c r="AB301" i="3"/>
  <c r="Y299" i="3"/>
  <c r="U297" i="3"/>
  <c r="V306" i="3"/>
  <c r="AE303" i="3"/>
  <c r="Y301" i="3"/>
  <c r="W299" i="3"/>
  <c r="AC296" i="3"/>
  <c r="AE305" i="3"/>
  <c r="Z303" i="3"/>
  <c r="W301" i="3"/>
  <c r="AF298" i="3"/>
  <c r="Z296" i="3"/>
  <c r="AA305" i="3"/>
  <c r="X301" i="3"/>
  <c r="AF297" i="3"/>
  <c r="Y304" i="3"/>
  <c r="AA300" i="3"/>
  <c r="AB296" i="3"/>
  <c r="AE307" i="3"/>
  <c r="U304" i="3"/>
  <c r="Z300" i="3"/>
  <c r="Y296" i="3"/>
  <c r="AC307" i="3"/>
  <c r="AB303" i="3"/>
  <c r="W300" i="3"/>
  <c r="X296" i="3"/>
  <c r="W303" i="3"/>
  <c r="AA298" i="3"/>
  <c r="AC306" i="3"/>
  <c r="AC301" i="3"/>
  <c r="W296" i="3"/>
  <c r="AF305" i="3"/>
  <c r="U301" i="3"/>
  <c r="AB305" i="3"/>
  <c r="AD299" i="3"/>
  <c r="AA304" i="3"/>
  <c r="U299" i="3"/>
  <c r="AF300" i="3"/>
  <c r="AB307" i="3"/>
  <c r="AD300" i="3"/>
  <c r="W307" i="3"/>
  <c r="Z299" i="3"/>
  <c r="AF306" i="3"/>
  <c r="AB298" i="3"/>
  <c r="W305" i="3"/>
  <c r="AC297" i="3"/>
  <c r="Y303" i="3"/>
  <c r="AA297" i="3"/>
  <c r="AE302" i="3"/>
  <c r="V297" i="3"/>
  <c r="Z307" i="3"/>
  <c r="AD305" i="3"/>
  <c r="AC305" i="3"/>
  <c r="X305" i="3"/>
  <c r="V303" i="3"/>
  <c r="AC302" i="3"/>
  <c r="AF301" i="3"/>
  <c r="AC299" i="3"/>
  <c r="X298" i="3"/>
  <c r="V298" i="3"/>
  <c r="AB302" i="3"/>
  <c r="U302" i="3"/>
  <c r="U298" i="3"/>
  <c r="U237" i="3"/>
  <c r="AC235" i="3"/>
  <c r="Y234" i="3"/>
  <c r="U233" i="3"/>
  <c r="AC236" i="3"/>
  <c r="X235" i="3"/>
  <c r="AE233" i="3"/>
  <c r="Z232" i="3"/>
  <c r="V231" i="3"/>
  <c r="AD229" i="3"/>
  <c r="Z228" i="3"/>
  <c r="V227" i="3"/>
  <c r="X237" i="3"/>
  <c r="AD235" i="3"/>
  <c r="W234" i="3"/>
  <c r="AC232" i="3"/>
  <c r="X231" i="3"/>
  <c r="AE229" i="3"/>
  <c r="Y228" i="3"/>
  <c r="AF226" i="3"/>
  <c r="AE236" i="3"/>
  <c r="Y235" i="3"/>
  <c r="AD233" i="3"/>
  <c r="X232" i="3"/>
  <c r="AE230" i="3"/>
  <c r="Z229" i="3"/>
  <c r="U228" i="3"/>
  <c r="AB226" i="3"/>
  <c r="AA236" i="3"/>
  <c r="U235" i="3"/>
  <c r="AA233" i="3"/>
  <c r="U232" i="3"/>
  <c r="AB230" i="3"/>
  <c r="W229" i="3"/>
  <c r="AD227" i="3"/>
  <c r="Y226" i="3"/>
  <c r="AF237" i="3"/>
  <c r="W236" i="3"/>
  <c r="Z234" i="3"/>
  <c r="AA232" i="3"/>
  <c r="AC230" i="3"/>
  <c r="AF228" i="3"/>
  <c r="X227" i="3"/>
  <c r="AB237" i="3"/>
  <c r="AB235" i="3"/>
  <c r="AB233" i="3"/>
  <c r="AC231" i="3"/>
  <c r="AF229" i="3"/>
  <c r="AF227" i="3"/>
  <c r="V226" i="3"/>
  <c r="W237" i="3"/>
  <c r="V235" i="3"/>
  <c r="W233" i="3"/>
  <c r="Y231" i="3"/>
  <c r="Y229" i="3"/>
  <c r="AA227" i="3"/>
  <c r="V237" i="3"/>
  <c r="AF234" i="3"/>
  <c r="V233" i="3"/>
  <c r="W231" i="3"/>
  <c r="X229" i="3"/>
  <c r="Z227" i="3"/>
  <c r="AF236" i="3"/>
  <c r="AE234" i="3"/>
  <c r="AF232" i="3"/>
  <c r="U231" i="3"/>
  <c r="V229" i="3"/>
  <c r="Y227" i="3"/>
  <c r="AE237" i="3"/>
  <c r="Z235" i="3"/>
  <c r="AB232" i="3"/>
  <c r="W230" i="3"/>
  <c r="AC227" i="3"/>
  <c r="AB236" i="3"/>
  <c r="V234" i="3"/>
  <c r="AB231" i="3"/>
  <c r="AE228" i="3"/>
  <c r="AA226" i="3"/>
  <c r="V236" i="3"/>
  <c r="Z233" i="3"/>
  <c r="AD230" i="3"/>
  <c r="AA228" i="3"/>
  <c r="U226" i="3"/>
  <c r="AE235" i="3"/>
  <c r="AE232" i="3"/>
  <c r="Y230" i="3"/>
  <c r="V228" i="3"/>
  <c r="Y237" i="3"/>
  <c r="AC233" i="3"/>
  <c r="V230" i="3"/>
  <c r="AD226" i="3"/>
  <c r="AD236" i="3"/>
  <c r="Y233" i="3"/>
  <c r="U230" i="3"/>
  <c r="AC226" i="3"/>
  <c r="Y236" i="3"/>
  <c r="AD232" i="3"/>
  <c r="AB229" i="3"/>
  <c r="X226" i="3"/>
  <c r="AD234" i="3"/>
  <c r="AD231" i="3"/>
  <c r="X228" i="3"/>
  <c r="AB234" i="3"/>
  <c r="Z231" i="3"/>
  <c r="AE227" i="3"/>
  <c r="U234" i="3"/>
  <c r="AD228" i="3"/>
  <c r="AD237" i="3"/>
  <c r="Y232" i="3"/>
  <c r="W228" i="3"/>
  <c r="AC237" i="3"/>
  <c r="W232" i="3"/>
  <c r="AB227" i="3"/>
  <c r="AA237" i="3"/>
  <c r="V232" i="3"/>
  <c r="W227" i="3"/>
  <c r="Z237" i="3"/>
  <c r="AF231" i="3"/>
  <c r="U227" i="3"/>
  <c r="Z236" i="3"/>
  <c r="AE231" i="3"/>
  <c r="AE226" i="3"/>
  <c r="X236" i="3"/>
  <c r="AA231" i="3"/>
  <c r="Z226" i="3"/>
  <c r="AA235" i="3"/>
  <c r="Z230" i="3"/>
  <c r="W235" i="3"/>
  <c r="X230" i="3"/>
  <c r="AC234" i="3"/>
  <c r="AC229" i="3"/>
  <c r="AA234" i="3"/>
  <c r="AA229" i="3"/>
  <c r="U236" i="3"/>
  <c r="AF235" i="3"/>
  <c r="X234" i="3"/>
  <c r="AF233" i="3"/>
  <c r="X233" i="3"/>
  <c r="AF230" i="3"/>
  <c r="AA230" i="3"/>
  <c r="U229" i="3"/>
  <c r="AC228" i="3"/>
  <c r="AB228" i="3"/>
  <c r="W226" i="3"/>
  <c r="AC264" i="3"/>
  <c r="Y263" i="3"/>
  <c r="U262" i="3"/>
  <c r="AC260" i="3"/>
  <c r="Y259" i="3"/>
  <c r="U258" i="3"/>
  <c r="AC256" i="3"/>
  <c r="Y255" i="3"/>
  <c r="U254" i="3"/>
  <c r="U265" i="3"/>
  <c r="AB263" i="3"/>
  <c r="W262" i="3"/>
  <c r="AD260" i="3"/>
  <c r="X259" i="3"/>
  <c r="AE257" i="3"/>
  <c r="Z256" i="3"/>
  <c r="U255" i="3"/>
  <c r="AD264" i="3"/>
  <c r="X263" i="3"/>
  <c r="AE261" i="3"/>
  <c r="Z260" i="3"/>
  <c r="U259" i="3"/>
  <c r="AB257" i="3"/>
  <c r="W256" i="3"/>
  <c r="AD254" i="3"/>
  <c r="V265" i="3"/>
  <c r="Z263" i="3"/>
  <c r="AC261" i="3"/>
  <c r="V260" i="3"/>
  <c r="AA258" i="3"/>
  <c r="AF256" i="3"/>
  <c r="X255" i="3"/>
  <c r="AA264" i="3"/>
  <c r="AF262" i="3"/>
  <c r="Y261" i="3"/>
  <c r="AD259" i="3"/>
  <c r="W258" i="3"/>
  <c r="AA256" i="3"/>
  <c r="AE254" i="3"/>
  <c r="AE265" i="3"/>
  <c r="X264" i="3"/>
  <c r="AC262" i="3"/>
  <c r="V261" i="3"/>
  <c r="AA259" i="3"/>
  <c r="AD257" i="3"/>
  <c r="V256" i="3"/>
  <c r="AA254" i="3"/>
  <c r="Y264" i="3"/>
  <c r="Z262" i="3"/>
  <c r="Y260" i="3"/>
  <c r="Z258" i="3"/>
  <c r="Y256" i="3"/>
  <c r="Y254" i="3"/>
  <c r="W264" i="3"/>
  <c r="Y262" i="3"/>
  <c r="X260" i="3"/>
  <c r="Y258" i="3"/>
  <c r="X256" i="3"/>
  <c r="X254" i="3"/>
  <c r="AD265" i="3"/>
  <c r="AF263" i="3"/>
  <c r="AF261" i="3"/>
  <c r="AF259" i="3"/>
  <c r="AF257" i="3"/>
  <c r="AE255" i="3"/>
  <c r="AA265" i="3"/>
  <c r="AC263" i="3"/>
  <c r="AA261" i="3"/>
  <c r="AB259" i="3"/>
  <c r="Z257" i="3"/>
  <c r="AB255" i="3"/>
  <c r="X265" i="3"/>
  <c r="AB262" i="3"/>
  <c r="AE259" i="3"/>
  <c r="W257" i="3"/>
  <c r="AB254" i="3"/>
  <c r="AB264" i="3"/>
  <c r="AD261" i="3"/>
  <c r="V259" i="3"/>
  <c r="AD256" i="3"/>
  <c r="Z264" i="3"/>
  <c r="AB261" i="3"/>
  <c r="AF258" i="3"/>
  <c r="AB256" i="3"/>
  <c r="V264" i="3"/>
  <c r="Z261" i="3"/>
  <c r="AE258" i="3"/>
  <c r="U256" i="3"/>
  <c r="AB265" i="3"/>
  <c r="X262" i="3"/>
  <c r="AB258" i="3"/>
  <c r="V255" i="3"/>
  <c r="AE263" i="3"/>
  <c r="AB260" i="3"/>
  <c r="V257" i="3"/>
  <c r="V263" i="3"/>
  <c r="AC259" i="3"/>
  <c r="AD255" i="3"/>
  <c r="AF265" i="3"/>
  <c r="AD262" i="3"/>
  <c r="AD258" i="3"/>
  <c r="Z255" i="3"/>
  <c r="AE264" i="3"/>
  <c r="U260" i="3"/>
  <c r="AF254" i="3"/>
  <c r="U264" i="3"/>
  <c r="Z259" i="3"/>
  <c r="AC254" i="3"/>
  <c r="AA263" i="3"/>
  <c r="AC258" i="3"/>
  <c r="W254" i="3"/>
  <c r="W263" i="3"/>
  <c r="X258" i="3"/>
  <c r="V254" i="3"/>
  <c r="X261" i="3"/>
  <c r="X257" i="3"/>
  <c r="AC265" i="3"/>
  <c r="U261" i="3"/>
  <c r="AE256" i="3"/>
  <c r="V262" i="3"/>
  <c r="Z254" i="3"/>
  <c r="AE260" i="3"/>
  <c r="AA260" i="3"/>
  <c r="W260" i="3"/>
  <c r="W259" i="3"/>
  <c r="V258" i="3"/>
  <c r="Z265" i="3"/>
  <c r="AC257" i="3"/>
  <c r="AF264" i="3"/>
  <c r="U257" i="3"/>
  <c r="AD263" i="3"/>
  <c r="AF255" i="3"/>
  <c r="U263" i="3"/>
  <c r="AC255" i="3"/>
  <c r="AE262" i="3"/>
  <c r="AA255" i="3"/>
  <c r="W261" i="3"/>
  <c r="AF260" i="3"/>
  <c r="AA257" i="3"/>
  <c r="Y257" i="3"/>
  <c r="W255" i="3"/>
  <c r="Y265" i="3"/>
  <c r="W265" i="3"/>
  <c r="AA262" i="3"/>
  <c r="Z321" i="3"/>
  <c r="V320" i="3"/>
  <c r="AD318" i="3"/>
  <c r="Z317" i="3"/>
  <c r="V316" i="3"/>
  <c r="AD314" i="3"/>
  <c r="Z313" i="3"/>
  <c r="V312" i="3"/>
  <c r="AD310" i="3"/>
  <c r="Y321" i="3"/>
  <c r="U320" i="3"/>
  <c r="AC318" i="3"/>
  <c r="Y317" i="3"/>
  <c r="U316" i="3"/>
  <c r="AC314" i="3"/>
  <c r="Y313" i="3"/>
  <c r="U312" i="3"/>
  <c r="AC310" i="3"/>
  <c r="X321" i="3"/>
  <c r="AD319" i="3"/>
  <c r="X318" i="3"/>
  <c r="AD316" i="3"/>
  <c r="X315" i="3"/>
  <c r="AD313" i="3"/>
  <c r="X312" i="3"/>
  <c r="AB310" i="3"/>
  <c r="W321" i="3"/>
  <c r="AC319" i="3"/>
  <c r="W318" i="3"/>
  <c r="AC316" i="3"/>
  <c r="W315" i="3"/>
  <c r="AC313" i="3"/>
  <c r="W312" i="3"/>
  <c r="AA310" i="3"/>
  <c r="AF320" i="3"/>
  <c r="Z319" i="3"/>
  <c r="AF317" i="3"/>
  <c r="Z316" i="3"/>
  <c r="AF314" i="3"/>
  <c r="X313" i="3"/>
  <c r="AD311" i="3"/>
  <c r="X310" i="3"/>
  <c r="AC320" i="3"/>
  <c r="W319" i="3"/>
  <c r="AC317" i="3"/>
  <c r="W316" i="3"/>
  <c r="AA314" i="3"/>
  <c r="U313" i="3"/>
  <c r="AA311" i="3"/>
  <c r="U310" i="3"/>
  <c r="AF321" i="3"/>
  <c r="AF319" i="3"/>
  <c r="AE317" i="3"/>
  <c r="AD315" i="3"/>
  <c r="AF313" i="3"/>
  <c r="AC311" i="3"/>
  <c r="AB321" i="3"/>
  <c r="Y319" i="3"/>
  <c r="X317" i="3"/>
  <c r="Z315" i="3"/>
  <c r="W313" i="3"/>
  <c r="X311" i="3"/>
  <c r="U321" i="3"/>
  <c r="U319" i="3"/>
  <c r="U317" i="3"/>
  <c r="U315" i="3"/>
  <c r="AE312" i="3"/>
  <c r="U311" i="3"/>
  <c r="W320" i="3"/>
  <c r="AA317" i="3"/>
  <c r="AE314" i="3"/>
  <c r="AA312" i="3"/>
  <c r="AE321" i="3"/>
  <c r="X319" i="3"/>
  <c r="AE316" i="3"/>
  <c r="X314" i="3"/>
  <c r="AE311" i="3"/>
  <c r="AA321" i="3"/>
  <c r="AE318" i="3"/>
  <c r="Y316" i="3"/>
  <c r="U314" i="3"/>
  <c r="Y311" i="3"/>
  <c r="AE319" i="3"/>
  <c r="AB316" i="3"/>
  <c r="AB313" i="3"/>
  <c r="Z310" i="3"/>
  <c r="AB319" i="3"/>
  <c r="AA316" i="3"/>
  <c r="AA313" i="3"/>
  <c r="Y310" i="3"/>
  <c r="AF318" i="3"/>
  <c r="AE315" i="3"/>
  <c r="AD312" i="3"/>
  <c r="AD321" i="3"/>
  <c r="AA318" i="3"/>
  <c r="AB315" i="3"/>
  <c r="AB312" i="3"/>
  <c r="AC321" i="3"/>
  <c r="Z318" i="3"/>
  <c r="AA315" i="3"/>
  <c r="Z312" i="3"/>
  <c r="AE320" i="3"/>
  <c r="V318" i="3"/>
  <c r="V315" i="3"/>
  <c r="AF311" i="3"/>
  <c r="Y318" i="3"/>
  <c r="AE313" i="3"/>
  <c r="W317" i="3"/>
  <c r="Y312" i="3"/>
  <c r="V317" i="3"/>
  <c r="AB311" i="3"/>
  <c r="V321" i="3"/>
  <c r="AF316" i="3"/>
  <c r="Z311" i="3"/>
  <c r="Z320" i="3"/>
  <c r="W314" i="3"/>
  <c r="AD317" i="3"/>
  <c r="AF310" i="3"/>
  <c r="AB317" i="3"/>
  <c r="AE310" i="3"/>
  <c r="AC315" i="3"/>
  <c r="AB320" i="3"/>
  <c r="Z314" i="3"/>
  <c r="Y314" i="3"/>
  <c r="V314" i="3"/>
  <c r="AF312" i="3"/>
  <c r="AD320" i="3"/>
  <c r="AC312" i="3"/>
  <c r="AA319" i="3"/>
  <c r="V310" i="3"/>
  <c r="V319" i="3"/>
  <c r="U318" i="3"/>
  <c r="Y320" i="3"/>
  <c r="X316" i="3"/>
  <c r="AF315" i="3"/>
  <c r="Y315" i="3"/>
  <c r="AB314" i="3"/>
  <c r="V313" i="3"/>
  <c r="W311" i="3"/>
  <c r="AA320" i="3"/>
  <c r="X320" i="3"/>
  <c r="AB318" i="3"/>
  <c r="V311" i="3"/>
  <c r="W310" i="3"/>
  <c r="V289" i="2"/>
  <c r="U283" i="2"/>
  <c r="Z226" i="2"/>
  <c r="AA226" i="2"/>
  <c r="V230" i="2"/>
  <c r="W226" i="2"/>
  <c r="Y226" i="2"/>
  <c r="AA227" i="2"/>
  <c r="Y230" i="2"/>
  <c r="AC229" i="2"/>
  <c r="AD226" i="2"/>
  <c r="X226" i="2"/>
  <c r="AD228" i="2"/>
  <c r="AD234" i="2"/>
  <c r="AC226" i="2"/>
  <c r="U228" i="2"/>
  <c r="AC227" i="2"/>
  <c r="Y229" i="2"/>
  <c r="AD227" i="2"/>
  <c r="AA237" i="2"/>
  <c r="U226" i="2"/>
  <c r="W235" i="2"/>
  <c r="V312" i="2"/>
  <c r="AC314" i="2"/>
  <c r="W310" i="2"/>
  <c r="AC312" i="2"/>
  <c r="AB310" i="2"/>
  <c r="V236" i="2"/>
  <c r="Z232" i="2"/>
  <c r="AC233" i="2"/>
  <c r="AD236" i="2"/>
  <c r="AA236" i="2"/>
  <c r="AE227" i="2"/>
  <c r="X231" i="2"/>
  <c r="AC235" i="2"/>
  <c r="AE236" i="2"/>
  <c r="AB230" i="2"/>
  <c r="Z227" i="2"/>
  <c r="AC230" i="2"/>
  <c r="X228" i="2"/>
  <c r="AE237" i="2"/>
  <c r="Z228" i="2"/>
  <c r="Y228" i="2"/>
  <c r="AC232" i="2"/>
  <c r="X229" i="2"/>
  <c r="U232" i="2"/>
  <c r="AB229" i="2"/>
  <c r="X237" i="2"/>
  <c r="Z230" i="2"/>
  <c r="Z231" i="2"/>
  <c r="AD229" i="2"/>
  <c r="AA231" i="2"/>
  <c r="AA234" i="2"/>
  <c r="Y231" i="2"/>
  <c r="Y233" i="2"/>
  <c r="AF230" i="2"/>
  <c r="AB227" i="2"/>
  <c r="V231" i="2"/>
  <c r="Z237" i="2"/>
  <c r="U233" i="2"/>
  <c r="Y234" i="2"/>
  <c r="AB236" i="2"/>
  <c r="W233" i="2"/>
  <c r="AC234" i="2"/>
  <c r="X232" i="2"/>
  <c r="AF228" i="2"/>
  <c r="AC231" i="2"/>
  <c r="AF231" i="2"/>
  <c r="AE235" i="2"/>
  <c r="AC237" i="2"/>
  <c r="U227" i="2"/>
  <c r="X235" i="2"/>
  <c r="U236" i="2"/>
  <c r="AB233" i="2"/>
  <c r="X230" i="2"/>
  <c r="AD233" i="2"/>
  <c r="AB228" i="2"/>
  <c r="AE228" i="2"/>
  <c r="V237" i="2"/>
  <c r="Y237" i="2"/>
  <c r="AF234" i="2"/>
  <c r="AB231" i="2"/>
  <c r="U234" i="2"/>
  <c r="V232" i="2"/>
  <c r="AF229" i="2"/>
  <c r="AD231" i="2"/>
  <c r="AD230" i="2"/>
  <c r="V226" i="2"/>
  <c r="AE226" i="2"/>
  <c r="X236" i="2"/>
  <c r="AF232" i="2"/>
  <c r="V234" i="2"/>
  <c r="X227" i="2"/>
  <c r="V233" i="2"/>
  <c r="V235" i="2"/>
  <c r="AD232" i="2"/>
  <c r="AF227" i="2"/>
  <c r="W228" i="2"/>
  <c r="AB237" i="2"/>
  <c r="X234" i="2"/>
  <c r="V228" i="2"/>
  <c r="X233" i="2"/>
  <c r="AF235" i="2"/>
  <c r="AB226" i="2"/>
  <c r="AB234" i="2"/>
  <c r="U230" i="2"/>
  <c r="AA229" i="2"/>
  <c r="W227" i="2"/>
  <c r="AB235" i="2"/>
  <c r="Y227" i="2"/>
  <c r="AC228" i="2"/>
  <c r="AC236" i="2"/>
  <c r="AE231" i="2"/>
  <c r="AE230" i="2"/>
  <c r="AA228" i="2"/>
  <c r="W234" i="2"/>
  <c r="U235" i="2"/>
  <c r="V229" i="2"/>
  <c r="Z229" i="2"/>
  <c r="W230" i="2"/>
  <c r="AA230" i="2"/>
  <c r="V227" i="2"/>
  <c r="AF233" i="2"/>
  <c r="W232" i="2"/>
  <c r="AE229" i="2"/>
  <c r="W237" i="2"/>
  <c r="Y235" i="2"/>
  <c r="Y232" i="2"/>
  <c r="Z233" i="2"/>
  <c r="AB232" i="2"/>
  <c r="U229" i="2"/>
  <c r="AD235" i="2"/>
  <c r="AA233" i="2"/>
  <c r="W231" i="2"/>
  <c r="AF236" i="2"/>
  <c r="U237" i="2"/>
  <c r="W229" i="2"/>
  <c r="AA235" i="2"/>
  <c r="Y236" i="2"/>
  <c r="Z234" i="2"/>
  <c r="U231" i="2"/>
  <c r="AD237" i="2"/>
  <c r="AE234" i="2"/>
  <c r="AA232" i="2"/>
  <c r="AF237" i="2"/>
  <c r="Z235" i="2"/>
  <c r="Z236" i="2"/>
  <c r="AE232" i="2"/>
  <c r="W236" i="2"/>
  <c r="X275" i="2"/>
  <c r="AF270" i="2"/>
  <c r="AC270" i="2"/>
  <c r="AD269" i="2"/>
  <c r="Y270" i="2"/>
  <c r="U277" i="2"/>
  <c r="Z272" i="2"/>
  <c r="X271" i="2"/>
  <c r="AB271" i="2"/>
  <c r="V271" i="2"/>
  <c r="AB272" i="2"/>
  <c r="AF275" i="2"/>
  <c r="AE273" i="2"/>
  <c r="Z277" i="2"/>
  <c r="W272" i="2"/>
  <c r="X277" i="2"/>
  <c r="V269" i="2"/>
  <c r="AA268" i="2"/>
  <c r="Z270" i="2"/>
  <c r="AB274" i="2"/>
  <c r="V273" i="2"/>
  <c r="Z268" i="2"/>
  <c r="AE270" i="2"/>
  <c r="AC271" i="2"/>
  <c r="AB277" i="2"/>
  <c r="AA273" i="2"/>
  <c r="AB268" i="2"/>
  <c r="Z278" i="2"/>
  <c r="U270" i="2"/>
  <c r="AD274" i="2"/>
  <c r="X274" i="2"/>
  <c r="AF274" i="2"/>
  <c r="Y269" i="2"/>
  <c r="Y271" i="2"/>
  <c r="W269" i="2"/>
  <c r="AC269" i="2"/>
  <c r="V268" i="2"/>
  <c r="Y275" i="2"/>
  <c r="U279" i="2"/>
  <c r="W273" i="2"/>
  <c r="X269" i="2"/>
  <c r="U273" i="2"/>
  <c r="AF269" i="2"/>
  <c r="AC276" i="2"/>
  <c r="AB269" i="2"/>
  <c r="V279" i="2"/>
  <c r="AB275" i="2"/>
  <c r="Y279" i="2"/>
  <c r="AA275" i="2"/>
  <c r="AE268" i="2"/>
  <c r="AA277" i="2"/>
  <c r="V270" i="2"/>
  <c r="AB278" i="2"/>
  <c r="Y274" i="2"/>
  <c r="U268" i="2"/>
  <c r="Z271" i="2"/>
  <c r="AA270" i="2"/>
  <c r="X276" i="2"/>
  <c r="U271" i="2"/>
  <c r="Z279" i="2"/>
  <c r="AC279" i="2"/>
  <c r="AF279" i="2"/>
  <c r="AA272" i="2"/>
  <c r="Z291" i="2"/>
  <c r="AC284" i="2"/>
  <c r="W292" i="2"/>
  <c r="U313" i="2"/>
  <c r="V313" i="2"/>
  <c r="AC316" i="2"/>
  <c r="W316" i="2"/>
  <c r="X315" i="2"/>
  <c r="AA317" i="2"/>
  <c r="AF316" i="2"/>
  <c r="X316" i="2"/>
  <c r="AB311" i="2"/>
  <c r="AA310" i="2"/>
  <c r="U315" i="2"/>
  <c r="V314" i="2"/>
  <c r="Y315" i="2"/>
  <c r="U319" i="2"/>
  <c r="X314" i="2"/>
  <c r="AD320" i="2"/>
  <c r="V311" i="2"/>
  <c r="V316" i="2"/>
  <c r="AF311" i="2"/>
  <c r="AE355" i="2"/>
  <c r="AF353" i="2"/>
  <c r="X360" i="2"/>
  <c r="AA363" i="2"/>
  <c r="AD362" i="2"/>
  <c r="AC363" i="2"/>
  <c r="Z355" i="2"/>
  <c r="AC358" i="2"/>
  <c r="AD354" i="2"/>
  <c r="Y352" i="2"/>
  <c r="AD361" i="2"/>
  <c r="X359" i="2"/>
  <c r="X357" i="2"/>
  <c r="AC355" i="2"/>
  <c r="W353" i="2"/>
  <c r="Z358" i="2"/>
  <c r="AF360" i="2"/>
  <c r="U357" i="2"/>
  <c r="AC353" i="2"/>
  <c r="V363" i="2"/>
  <c r="AB360" i="2"/>
  <c r="AB358" i="2"/>
  <c r="AD355" i="2"/>
  <c r="U358" i="2"/>
  <c r="V362" i="2"/>
  <c r="AE362" i="2"/>
  <c r="AF358" i="2"/>
  <c r="U355" i="2"/>
  <c r="AA352" i="2"/>
  <c r="AF361" i="2"/>
  <c r="AF359" i="2"/>
  <c r="W356" i="2"/>
  <c r="AE363" i="2"/>
  <c r="X352" i="2"/>
  <c r="W361" i="2"/>
  <c r="Y356" i="2"/>
  <c r="X363" i="2"/>
  <c r="X361" i="2"/>
  <c r="Z356" i="2"/>
  <c r="AB355" i="2"/>
  <c r="AE353" i="2"/>
  <c r="X356" i="2"/>
  <c r="Y353" i="2"/>
  <c r="AA358" i="2"/>
  <c r="AA354" i="2"/>
  <c r="Z363" i="2"/>
  <c r="AC357" i="2"/>
  <c r="W355" i="2"/>
  <c r="AE352" i="2"/>
  <c r="AB362" i="2"/>
  <c r="AE358" i="2"/>
  <c r="Z357" i="2"/>
  <c r="Y359" i="2"/>
  <c r="X362" i="2"/>
  <c r="AD356" i="2"/>
  <c r="V353" i="2"/>
  <c r="U359" i="2"/>
  <c r="AA356" i="2"/>
  <c r="W354" i="2"/>
  <c r="AF363" i="2"/>
  <c r="V357" i="2"/>
  <c r="AE357" i="2"/>
  <c r="AA357" i="2"/>
  <c r="Z359" i="2"/>
  <c r="V354" i="2"/>
  <c r="AF352" i="2"/>
  <c r="AD358" i="2"/>
  <c r="Y355" i="2"/>
  <c r="Y360" i="2"/>
  <c r="AA355" i="2"/>
  <c r="AC360" i="2"/>
  <c r="U352" i="2"/>
  <c r="AE359" i="2"/>
  <c r="U356" i="2"/>
  <c r="U361" i="2"/>
  <c r="Y357" i="2"/>
  <c r="AC361" i="2"/>
  <c r="W359" i="2"/>
  <c r="AE356" i="2"/>
  <c r="W360" i="2"/>
  <c r="AD360" i="2"/>
  <c r="V356" i="2"/>
  <c r="AC359" i="2"/>
  <c r="AF362" i="2"/>
  <c r="AB359" i="2"/>
  <c r="U363" i="2"/>
  <c r="AA360" i="2"/>
  <c r="W358" i="2"/>
  <c r="Z361" i="2"/>
  <c r="U354" i="2"/>
  <c r="Y361" i="2"/>
  <c r="AC362" i="2"/>
  <c r="AC352" i="2"/>
  <c r="AA361" i="2"/>
  <c r="Z352" i="2"/>
  <c r="AE361" i="2"/>
  <c r="AA359" i="2"/>
  <c r="AA362" i="2"/>
  <c r="Z362" i="2"/>
  <c r="AE354" i="2"/>
  <c r="AA353" i="2"/>
  <c r="AC354" i="2"/>
  <c r="AD363" i="2"/>
  <c r="AD353" i="2"/>
  <c r="W363" i="2"/>
  <c r="AE360" i="2"/>
  <c r="Z353" i="2"/>
  <c r="V352" i="2"/>
  <c r="X358" i="2"/>
  <c r="W357" i="2"/>
  <c r="AF356" i="2"/>
  <c r="AB353" i="2"/>
  <c r="V355" i="2"/>
  <c r="AB352" i="2"/>
  <c r="W362" i="2"/>
  <c r="Y354" i="2"/>
  <c r="AB363" i="2"/>
  <c r="AF354" i="2"/>
  <c r="W352" i="2"/>
  <c r="V361" i="2"/>
  <c r="V358" i="2"/>
  <c r="AD357" i="2"/>
  <c r="X355" i="2"/>
  <c r="X353" i="2"/>
  <c r="AB356" i="2"/>
  <c r="AB361" i="2"/>
  <c r="AD359" i="2"/>
  <c r="U353" i="2"/>
  <c r="Y358" i="2"/>
  <c r="Z354" i="2"/>
  <c r="Y363" i="2"/>
  <c r="V360" i="2"/>
  <c r="V359" i="2"/>
  <c r="AB354" i="2"/>
  <c r="U360" i="2"/>
  <c r="AB357" i="2"/>
  <c r="U362" i="2"/>
  <c r="AC356" i="2"/>
  <c r="AD352" i="2"/>
  <c r="Y362" i="2"/>
  <c r="Z360" i="2"/>
  <c r="AF357" i="2"/>
  <c r="AA319" i="2"/>
  <c r="U321" i="2"/>
  <c r="AF321" i="2"/>
  <c r="AA321" i="2"/>
  <c r="AB313" i="2"/>
  <c r="X318" i="2"/>
  <c r="AB318" i="2"/>
  <c r="AC319" i="2"/>
  <c r="AD319" i="2"/>
  <c r="AE316" i="2"/>
  <c r="V282" i="2"/>
  <c r="W314" i="2"/>
  <c r="Z319" i="2"/>
  <c r="Z318" i="2"/>
  <c r="Z283" i="2"/>
  <c r="AD315" i="2"/>
  <c r="AD311" i="2"/>
  <c r="AE321" i="2"/>
  <c r="AF319" i="2"/>
  <c r="V320" i="2"/>
  <c r="Z316" i="2"/>
  <c r="AE269" i="2"/>
  <c r="AD275" i="2"/>
  <c r="W271" i="2"/>
  <c r="AC274" i="2"/>
  <c r="AD287" i="2"/>
  <c r="Z288" i="2"/>
  <c r="Y290" i="2"/>
  <c r="Z282" i="2"/>
  <c r="AF285" i="2"/>
  <c r="AE287" i="2"/>
  <c r="V318" i="2"/>
  <c r="AA318" i="2"/>
  <c r="U314" i="2"/>
  <c r="U310" i="2"/>
  <c r="Y311" i="2"/>
  <c r="X317" i="2"/>
  <c r="AE310" i="2"/>
  <c r="X320" i="2"/>
  <c r="AD317" i="2"/>
  <c r="AB276" i="2"/>
  <c r="AE275" i="2"/>
  <c r="AE279" i="2"/>
  <c r="AE278" i="2"/>
  <c r="Y276" i="2"/>
  <c r="X273" i="2"/>
  <c r="AC275" i="2"/>
  <c r="W276" i="2"/>
  <c r="V274" i="2"/>
  <c r="V292" i="2"/>
  <c r="Z286" i="2"/>
  <c r="AD291" i="2"/>
  <c r="AD293" i="2"/>
  <c r="AA289" i="2"/>
  <c r="AA284" i="2"/>
  <c r="AB287" i="2"/>
  <c r="W289" i="2"/>
  <c r="V286" i="2"/>
  <c r="AD282" i="2"/>
  <c r="Y284" i="2"/>
  <c r="Y310" i="2"/>
  <c r="AB315" i="2"/>
  <c r="AF318" i="2"/>
  <c r="V276" i="2"/>
  <c r="V277" i="2"/>
  <c r="AA274" i="2"/>
  <c r="W274" i="2"/>
  <c r="AD272" i="2"/>
  <c r="AD290" i="2"/>
  <c r="Y287" i="2"/>
  <c r="AD284" i="2"/>
  <c r="W318" i="2"/>
  <c r="Y313" i="2"/>
  <c r="AF317" i="2"/>
  <c r="AA312" i="2"/>
  <c r="Z313" i="2"/>
  <c r="X319" i="2"/>
  <c r="W312" i="2"/>
  <c r="AB321" i="2"/>
  <c r="V319" i="2"/>
  <c r="Y277" i="2"/>
  <c r="V272" i="2"/>
  <c r="W268" i="2"/>
  <c r="X270" i="2"/>
  <c r="X278" i="2"/>
  <c r="U275" i="2"/>
  <c r="W277" i="2"/>
  <c r="AC277" i="2"/>
  <c r="Z275" i="2"/>
  <c r="Z292" i="2"/>
  <c r="AF292" i="2"/>
  <c r="X282" i="2"/>
  <c r="W283" i="2"/>
  <c r="AA291" i="2"/>
  <c r="AC286" i="2"/>
  <c r="Y289" i="2"/>
  <c r="AA290" i="2"/>
  <c r="Z287" i="2"/>
  <c r="Y317" i="2"/>
  <c r="AE317" i="2"/>
  <c r="AB317" i="2"/>
  <c r="AA286" i="2"/>
  <c r="Z310" i="2"/>
  <c r="AD318" i="2"/>
  <c r="W321" i="2"/>
  <c r="AB314" i="2"/>
  <c r="AF315" i="2"/>
  <c r="AF320" i="2"/>
  <c r="AA313" i="2"/>
  <c r="U311" i="2"/>
  <c r="Z320" i="2"/>
  <c r="AE277" i="2"/>
  <c r="AF277" i="2"/>
  <c r="AA271" i="2"/>
  <c r="Y273" i="2"/>
  <c r="U269" i="2"/>
  <c r="AF276" i="2"/>
  <c r="AC278" i="2"/>
  <c r="W279" i="2"/>
  <c r="AD276" i="2"/>
  <c r="AC292" i="2"/>
  <c r="AF286" i="2"/>
  <c r="AD285" i="2"/>
  <c r="V285" i="2"/>
  <c r="AA293" i="2"/>
  <c r="AA288" i="2"/>
  <c r="AF290" i="2"/>
  <c r="AE291" i="2"/>
  <c r="AD288" i="2"/>
  <c r="AA311" i="2"/>
  <c r="AD312" i="2"/>
  <c r="X311" i="2"/>
  <c r="U317" i="2"/>
  <c r="Y318" i="2"/>
  <c r="AC310" i="2"/>
  <c r="AE314" i="2"/>
  <c r="Y312" i="2"/>
  <c r="AD321" i="2"/>
  <c r="AA278" i="2"/>
  <c r="X272" i="2"/>
  <c r="AF273" i="2"/>
  <c r="U276" i="2"/>
  <c r="AD270" i="2"/>
  <c r="AD278" i="2"/>
  <c r="X268" i="2"/>
  <c r="AC268" i="2"/>
  <c r="V278" i="2"/>
  <c r="U293" i="2"/>
  <c r="AC293" i="2"/>
  <c r="AC288" i="2"/>
  <c r="V287" i="2"/>
  <c r="AA283" i="2"/>
  <c r="Z290" i="2"/>
  <c r="AA292" i="2"/>
  <c r="W293" i="2"/>
  <c r="V290" i="2"/>
  <c r="AB288" i="2"/>
  <c r="W288" i="2"/>
  <c r="AC282" i="2"/>
  <c r="X291" i="2"/>
  <c r="AA287" i="2"/>
  <c r="Y282" i="2"/>
  <c r="AB284" i="2"/>
  <c r="AF283" i="2"/>
  <c r="AD292" i="2"/>
  <c r="Z317" i="2"/>
  <c r="W315" i="2"/>
  <c r="AE312" i="2"/>
  <c r="U312" i="2"/>
  <c r="V310" i="2"/>
  <c r="AE311" i="2"/>
  <c r="U316" i="2"/>
  <c r="AE318" i="2"/>
  <c r="Y316" i="2"/>
  <c r="X279" i="2"/>
  <c r="AB279" i="2"/>
  <c r="AB273" i="2"/>
  <c r="AD271" i="2"/>
  <c r="AB270" i="2"/>
  <c r="Z276" i="2"/>
  <c r="AF271" i="2"/>
  <c r="AF272" i="2"/>
  <c r="AC272" i="2"/>
  <c r="AB283" i="2"/>
  <c r="AE282" i="2"/>
  <c r="U291" i="2"/>
  <c r="U286" i="2"/>
  <c r="Y293" i="2"/>
  <c r="AC289" i="2"/>
  <c r="V284" i="2"/>
  <c r="X286" i="2"/>
  <c r="X285" i="2"/>
  <c r="AC318" i="2"/>
  <c r="V321" i="2"/>
  <c r="AA316" i="2"/>
  <c r="Z314" i="2"/>
  <c r="AB312" i="2"/>
  <c r="AE313" i="2"/>
  <c r="U318" i="2"/>
  <c r="W320" i="2"/>
  <c r="AC317" i="2"/>
  <c r="Z269" i="2"/>
  <c r="Y268" i="2"/>
  <c r="AE276" i="2"/>
  <c r="AE274" i="2"/>
  <c r="Y272" i="2"/>
  <c r="Y278" i="2"/>
  <c r="AC273" i="2"/>
  <c r="Z274" i="2"/>
  <c r="U274" i="2"/>
  <c r="Z284" i="2"/>
  <c r="U289" i="2"/>
  <c r="AE284" i="2"/>
  <c r="AE288" i="2"/>
  <c r="X283" i="2"/>
  <c r="AB291" i="2"/>
  <c r="AC285" i="2"/>
  <c r="U288" i="2"/>
  <c r="AB286" i="2"/>
  <c r="AB285" i="2"/>
  <c r="AF282" i="2"/>
  <c r="X288" i="2"/>
  <c r="Y292" i="2"/>
  <c r="Y285" i="2"/>
  <c r="AB293" i="2"/>
  <c r="X287" i="2"/>
  <c r="AB289" i="2"/>
  <c r="AF287" i="2"/>
  <c r="AE319" i="2"/>
  <c r="X321" i="2"/>
  <c r="Y319" i="2"/>
  <c r="V317" i="2"/>
  <c r="W317" i="2"/>
  <c r="Y321" i="2"/>
  <c r="Y320" i="2"/>
  <c r="Y286" i="2"/>
  <c r="AD289" i="2"/>
  <c r="V291" i="2"/>
  <c r="AC283" i="2"/>
  <c r="W287" i="2"/>
  <c r="AD283" i="2"/>
  <c r="AF288" i="2"/>
  <c r="W291" i="2"/>
  <c r="X289" i="2"/>
  <c r="W311" i="2"/>
  <c r="AC315" i="2"/>
  <c r="AB316" i="2"/>
  <c r="Z321" i="2"/>
  <c r="AB319" i="2"/>
  <c r="W319" i="2"/>
  <c r="Z311" i="2"/>
  <c r="X312" i="2"/>
  <c r="AC321" i="2"/>
  <c r="Z273" i="2"/>
  <c r="V275" i="2"/>
  <c r="AD273" i="2"/>
  <c r="AE271" i="2"/>
  <c r="W278" i="2"/>
  <c r="AE272" i="2"/>
  <c r="AA279" i="2"/>
  <c r="AF278" i="2"/>
  <c r="U278" i="2"/>
  <c r="U290" i="2"/>
  <c r="V283" i="2"/>
  <c r="AF284" i="2"/>
  <c r="AE286" i="2"/>
  <c r="Z289" i="2"/>
  <c r="AE285" i="2"/>
  <c r="AC290" i="2"/>
  <c r="AE292" i="2"/>
  <c r="AB290" i="2"/>
  <c r="AE290" i="2"/>
  <c r="AE289" i="2"/>
  <c r="Y288" i="2"/>
  <c r="W290" i="2"/>
  <c r="Y291" i="2"/>
  <c r="V288" i="2"/>
  <c r="X292" i="2"/>
  <c r="AA282" i="2"/>
  <c r="AF291" i="2"/>
  <c r="X313" i="2"/>
  <c r="AE315" i="2"/>
  <c r="W313" i="2"/>
  <c r="AA314" i="2"/>
  <c r="AF312" i="2"/>
  <c r="X310" i="2"/>
  <c r="AD314" i="2"/>
  <c r="AF314" i="2"/>
  <c r="Z312" i="2"/>
  <c r="U272" i="2"/>
  <c r="W275" i="2"/>
  <c r="AD279" i="2"/>
  <c r="AD277" i="2"/>
  <c r="AF268" i="2"/>
  <c r="AA276" i="2"/>
  <c r="AA269" i="2"/>
  <c r="W270" i="2"/>
  <c r="W286" i="2"/>
  <c r="U284" i="2"/>
  <c r="AC291" i="2"/>
  <c r="V293" i="2"/>
  <c r="Z293" i="2"/>
  <c r="AF289" i="2"/>
  <c r="AE293" i="2"/>
  <c r="AE283" i="2"/>
  <c r="X293" i="2"/>
  <c r="AD286" i="2"/>
  <c r="X290" i="2"/>
  <c r="U282" i="2"/>
  <c r="W284" i="2"/>
  <c r="Y283" i="2"/>
  <c r="W285" i="2"/>
  <c r="U292" i="2"/>
  <c r="AC320" i="2"/>
  <c r="AF313" i="2"/>
  <c r="AC287" i="2"/>
  <c r="X284" i="2"/>
  <c r="U285" i="2"/>
  <c r="U287" i="2"/>
  <c r="Z285" i="2"/>
  <c r="AE335" i="2"/>
  <c r="AA334" i="2"/>
  <c r="W333" i="2"/>
  <c r="AE331" i="2"/>
  <c r="AA330" i="2"/>
  <c r="W329" i="2"/>
  <c r="AE327" i="2"/>
  <c r="AA326" i="2"/>
  <c r="W325" i="2"/>
  <c r="AB335" i="2"/>
  <c r="X334" i="2"/>
  <c r="AF332" i="2"/>
  <c r="AB331" i="2"/>
  <c r="X330" i="2"/>
  <c r="AF328" i="2"/>
  <c r="AB327" i="2"/>
  <c r="X326" i="2"/>
  <c r="AF324" i="2"/>
  <c r="AA335" i="2"/>
  <c r="W334" i="2"/>
  <c r="AE332" i="2"/>
  <c r="AA331" i="2"/>
  <c r="W330" i="2"/>
  <c r="AE328" i="2"/>
  <c r="AA327" i="2"/>
  <c r="W326" i="2"/>
  <c r="AE324" i="2"/>
  <c r="Z335" i="2"/>
  <c r="V334" i="2"/>
  <c r="AD332" i="2"/>
  <c r="Z331" i="2"/>
  <c r="V330" i="2"/>
  <c r="AD328" i="2"/>
  <c r="Z327" i="2"/>
  <c r="V326" i="2"/>
  <c r="AD324" i="2"/>
  <c r="Y335" i="2"/>
  <c r="U334" i="2"/>
  <c r="AC332" i="2"/>
  <c r="Y331" i="2"/>
  <c r="U330" i="2"/>
  <c r="AC328" i="2"/>
  <c r="Y327" i="2"/>
  <c r="U326" i="2"/>
  <c r="AC324" i="2"/>
  <c r="U335" i="2"/>
  <c r="X333" i="2"/>
  <c r="V331" i="2"/>
  <c r="Y329" i="2"/>
  <c r="W327" i="2"/>
  <c r="Z325" i="2"/>
  <c r="AB334" i="2"/>
  <c r="Z332" i="2"/>
  <c r="AC330" i="2"/>
  <c r="AA328" i="2"/>
  <c r="AD326" i="2"/>
  <c r="AB324" i="2"/>
  <c r="AF335" i="2"/>
  <c r="AD333" i="2"/>
  <c r="U332" i="2"/>
  <c r="AE329" i="2"/>
  <c r="V328" i="2"/>
  <c r="AF325" i="2"/>
  <c r="W324" i="2"/>
  <c r="AD335" i="2"/>
  <c r="AC333" i="2"/>
  <c r="AF331" i="2"/>
  <c r="AD329" i="2"/>
  <c r="U328" i="2"/>
  <c r="AE325" i="2"/>
  <c r="V324" i="2"/>
  <c r="AE334" i="2"/>
  <c r="X332" i="2"/>
  <c r="AB329" i="2"/>
  <c r="U327" i="2"/>
  <c r="Z324" i="2"/>
  <c r="AF333" i="2"/>
  <c r="X331" i="2"/>
  <c r="U329" i="2"/>
  <c r="Z326" i="2"/>
  <c r="AA333" i="2"/>
  <c r="AF330" i="2"/>
  <c r="Y328" i="2"/>
  <c r="AC325" i="2"/>
  <c r="Z333" i="2"/>
  <c r="AE330" i="2"/>
  <c r="X328" i="2"/>
  <c r="AB325" i="2"/>
  <c r="Y333" i="2"/>
  <c r="AD330" i="2"/>
  <c r="W328" i="2"/>
  <c r="AA325" i="2"/>
  <c r="AC335" i="2"/>
  <c r="V333" i="2"/>
  <c r="AB330" i="2"/>
  <c r="AF327" i="2"/>
  <c r="Y325" i="2"/>
  <c r="X335" i="2"/>
  <c r="AD331" i="2"/>
  <c r="X327" i="2"/>
  <c r="AC334" i="2"/>
  <c r="Y330" i="2"/>
  <c r="AB326" i="2"/>
  <c r="AE333" i="2"/>
  <c r="AA329" i="2"/>
  <c r="X325" i="2"/>
  <c r="AB333" i="2"/>
  <c r="Z329" i="2"/>
  <c r="V325" i="2"/>
  <c r="U333" i="2"/>
  <c r="X329" i="2"/>
  <c r="U325" i="2"/>
  <c r="AB332" i="2"/>
  <c r="V329" i="2"/>
  <c r="AA324" i="2"/>
  <c r="Y332" i="2"/>
  <c r="AC326" i="2"/>
  <c r="V332" i="2"/>
  <c r="AD325" i="2"/>
  <c r="AF329" i="2"/>
  <c r="AC329" i="2"/>
  <c r="V335" i="2"/>
  <c r="Z328" i="2"/>
  <c r="AF334" i="2"/>
  <c r="AD327" i="2"/>
  <c r="AD334" i="2"/>
  <c r="AC327" i="2"/>
  <c r="Z334" i="2"/>
  <c r="V327" i="2"/>
  <c r="Y334" i="2"/>
  <c r="W332" i="2"/>
  <c r="AB328" i="2"/>
  <c r="AF326" i="2"/>
  <c r="Y326" i="2"/>
  <c r="Y324" i="2"/>
  <c r="X324" i="2"/>
  <c r="U324" i="2"/>
  <c r="AC331" i="2"/>
  <c r="W331" i="2"/>
  <c r="U331" i="2"/>
  <c r="Z330" i="2"/>
  <c r="AE326" i="2"/>
  <c r="W335" i="2"/>
  <c r="AA332" i="2"/>
  <c r="AD250" i="2"/>
  <c r="Z249" i="2"/>
  <c r="V248" i="2"/>
  <c r="AD246" i="2"/>
  <c r="Z245" i="2"/>
  <c r="V244" i="2"/>
  <c r="AD242" i="2"/>
  <c r="Z241" i="2"/>
  <c r="V240" i="2"/>
  <c r="AC251" i="2"/>
  <c r="Y250" i="2"/>
  <c r="U249" i="2"/>
  <c r="AC247" i="2"/>
  <c r="Y246" i="2"/>
  <c r="U245" i="2"/>
  <c r="AC243" i="2"/>
  <c r="Y242" i="2"/>
  <c r="U241" i="2"/>
  <c r="Z251" i="2"/>
  <c r="V250" i="2"/>
  <c r="AD248" i="2"/>
  <c r="Z247" i="2"/>
  <c r="V246" i="2"/>
  <c r="AD244" i="2"/>
  <c r="Z243" i="2"/>
  <c r="V242" i="2"/>
  <c r="AD240" i="2"/>
  <c r="Y251" i="2"/>
  <c r="U250" i="2"/>
  <c r="AC248" i="2"/>
  <c r="Y247" i="2"/>
  <c r="U246" i="2"/>
  <c r="AC244" i="2"/>
  <c r="Y243" i="2"/>
  <c r="U242" i="2"/>
  <c r="AC240" i="2"/>
  <c r="W251" i="2"/>
  <c r="AE249" i="2"/>
  <c r="AA248" i="2"/>
  <c r="W247" i="2"/>
  <c r="AE245" i="2"/>
  <c r="AA244" i="2"/>
  <c r="W243" i="2"/>
  <c r="AE241" i="2"/>
  <c r="AA240" i="2"/>
  <c r="U251" i="2"/>
  <c r="W249" i="2"/>
  <c r="V247" i="2"/>
  <c r="X245" i="2"/>
  <c r="X243" i="2"/>
  <c r="Y241" i="2"/>
  <c r="AE250" i="2"/>
  <c r="AF248" i="2"/>
  <c r="AF246" i="2"/>
  <c r="V245" i="2"/>
  <c r="U243" i="2"/>
  <c r="W241" i="2"/>
  <c r="X250" i="2"/>
  <c r="X248" i="2"/>
  <c r="Z246" i="2"/>
  <c r="Y244" i="2"/>
  <c r="AA242" i="2"/>
  <c r="Z240" i="2"/>
  <c r="AE251" i="2"/>
  <c r="AD249" i="2"/>
  <c r="AF247" i="2"/>
  <c r="AF245" i="2"/>
  <c r="U244" i="2"/>
  <c r="W242" i="2"/>
  <c r="W240" i="2"/>
  <c r="AD251" i="2"/>
  <c r="AC249" i="2"/>
  <c r="AE247" i="2"/>
  <c r="AD245" i="2"/>
  <c r="AF243" i="2"/>
  <c r="AF241" i="2"/>
  <c r="U240" i="2"/>
  <c r="AB251" i="2"/>
  <c r="AB249" i="2"/>
  <c r="AD247" i="2"/>
  <c r="AC245" i="2"/>
  <c r="AE243" i="2"/>
  <c r="AD241" i="2"/>
  <c r="AA251" i="2"/>
  <c r="AA249" i="2"/>
  <c r="AB247" i="2"/>
  <c r="AB245" i="2"/>
  <c r="AD243" i="2"/>
  <c r="AC241" i="2"/>
  <c r="Z248" i="2"/>
  <c r="AF244" i="2"/>
  <c r="AA241" i="2"/>
  <c r="X251" i="2"/>
  <c r="W248" i="2"/>
  <c r="AB244" i="2"/>
  <c r="V241" i="2"/>
  <c r="AA250" i="2"/>
  <c r="AE246" i="2"/>
  <c r="AA243" i="2"/>
  <c r="X240" i="2"/>
  <c r="Z250" i="2"/>
  <c r="AC246" i="2"/>
  <c r="V243" i="2"/>
  <c r="AF249" i="2"/>
  <c r="AA246" i="2"/>
  <c r="AE242" i="2"/>
  <c r="Y249" i="2"/>
  <c r="X246" i="2"/>
  <c r="AC242" i="2"/>
  <c r="X249" i="2"/>
  <c r="W246" i="2"/>
  <c r="AB242" i="2"/>
  <c r="V249" i="2"/>
  <c r="AA245" i="2"/>
  <c r="Z242" i="2"/>
  <c r="AC250" i="2"/>
  <c r="W244" i="2"/>
  <c r="AB250" i="2"/>
  <c r="AB243" i="2"/>
  <c r="W250" i="2"/>
  <c r="AF242" i="2"/>
  <c r="AB248" i="2"/>
  <c r="AB241" i="2"/>
  <c r="Y248" i="2"/>
  <c r="X241" i="2"/>
  <c r="X247" i="2"/>
  <c r="AB240" i="2"/>
  <c r="U247" i="2"/>
  <c r="Y240" i="2"/>
  <c r="AB246" i="2"/>
  <c r="W245" i="2"/>
  <c r="X242" i="2"/>
  <c r="AF240" i="2"/>
  <c r="AE240" i="2"/>
  <c r="AF251" i="2"/>
  <c r="V251" i="2"/>
  <c r="AF250" i="2"/>
  <c r="AE248" i="2"/>
  <c r="U248" i="2"/>
  <c r="AA247" i="2"/>
  <c r="Y245" i="2"/>
  <c r="AE244" i="2"/>
  <c r="Z244" i="2"/>
  <c r="X244" i="2"/>
  <c r="AF307" i="2"/>
  <c r="AB306" i="2"/>
  <c r="X305" i="2"/>
  <c r="AF303" i="2"/>
  <c r="AB302" i="2"/>
  <c r="X301" i="2"/>
  <c r="AF299" i="2"/>
  <c r="AB298" i="2"/>
  <c r="X297" i="2"/>
  <c r="V307" i="2"/>
  <c r="AD305" i="2"/>
  <c r="Z304" i="2"/>
  <c r="V303" i="2"/>
  <c r="AD301" i="2"/>
  <c r="Z300" i="2"/>
  <c r="V299" i="2"/>
  <c r="AD297" i="2"/>
  <c r="Z296" i="2"/>
  <c r="U307" i="2"/>
  <c r="AC305" i="2"/>
  <c r="Y304" i="2"/>
  <c r="U303" i="2"/>
  <c r="AC301" i="2"/>
  <c r="Y300" i="2"/>
  <c r="U299" i="2"/>
  <c r="AC297" i="2"/>
  <c r="Y296" i="2"/>
  <c r="AD307" i="2"/>
  <c r="W306" i="2"/>
  <c r="AB304" i="2"/>
  <c r="AE302" i="2"/>
  <c r="W301" i="2"/>
  <c r="AB299" i="2"/>
  <c r="U298" i="2"/>
  <c r="Y307" i="2"/>
  <c r="AB305" i="2"/>
  <c r="U304" i="2"/>
  <c r="Y302" i="2"/>
  <c r="AD300" i="2"/>
  <c r="W299" i="2"/>
  <c r="Z297" i="2"/>
  <c r="AF306" i="2"/>
  <c r="Y305" i="2"/>
  <c r="AC303" i="2"/>
  <c r="V302" i="2"/>
  <c r="AA300" i="2"/>
  <c r="AD298" i="2"/>
  <c r="V297" i="2"/>
  <c r="AE306" i="2"/>
  <c r="W305" i="2"/>
  <c r="AB303" i="2"/>
  <c r="U302" i="2"/>
  <c r="X300" i="2"/>
  <c r="AC298" i="2"/>
  <c r="U297" i="2"/>
  <c r="AC306" i="2"/>
  <c r="U305" i="2"/>
  <c r="Z303" i="2"/>
  <c r="AE301" i="2"/>
  <c r="V300" i="2"/>
  <c r="Z298" i="2"/>
  <c r="AE296" i="2"/>
  <c r="X307" i="2"/>
  <c r="AD304" i="2"/>
  <c r="Z302" i="2"/>
  <c r="AE299" i="2"/>
  <c r="AB297" i="2"/>
  <c r="Y306" i="2"/>
  <c r="V304" i="2"/>
  <c r="AA301" i="2"/>
  <c r="Y299" i="2"/>
  <c r="AD296" i="2"/>
  <c r="U306" i="2"/>
  <c r="AA303" i="2"/>
  <c r="V301" i="2"/>
  <c r="AE298" i="2"/>
  <c r="AA296" i="2"/>
  <c r="AF305" i="2"/>
  <c r="Y303" i="2"/>
  <c r="U301" i="2"/>
  <c r="AA298" i="2"/>
  <c r="X296" i="2"/>
  <c r="AE305" i="2"/>
  <c r="X303" i="2"/>
  <c r="AF300" i="2"/>
  <c r="Y298" i="2"/>
  <c r="W296" i="2"/>
  <c r="AE307" i="2"/>
  <c r="AA305" i="2"/>
  <c r="W303" i="2"/>
  <c r="AE300" i="2"/>
  <c r="X298" i="2"/>
  <c r="V296" i="2"/>
  <c r="V305" i="2"/>
  <c r="AB301" i="2"/>
  <c r="AE297" i="2"/>
  <c r="AE304" i="2"/>
  <c r="Y301" i="2"/>
  <c r="Y297" i="2"/>
  <c r="AA307" i="2"/>
  <c r="AE303" i="2"/>
  <c r="AD299" i="2"/>
  <c r="U296" i="2"/>
  <c r="Z307" i="2"/>
  <c r="AD303" i="2"/>
  <c r="AC299" i="2"/>
  <c r="AD306" i="2"/>
  <c r="AD302" i="2"/>
  <c r="Z299" i="2"/>
  <c r="AA306" i="2"/>
  <c r="AC302" i="2"/>
  <c r="X299" i="2"/>
  <c r="Z306" i="2"/>
  <c r="AA302" i="2"/>
  <c r="AF298" i="2"/>
  <c r="X306" i="2"/>
  <c r="X302" i="2"/>
  <c r="W298" i="2"/>
  <c r="W307" i="2"/>
  <c r="AA299" i="2"/>
  <c r="Z305" i="2"/>
  <c r="AF297" i="2"/>
  <c r="W304" i="2"/>
  <c r="AB296" i="2"/>
  <c r="AF302" i="2"/>
  <c r="AF301" i="2"/>
  <c r="Z301" i="2"/>
  <c r="AC300" i="2"/>
  <c r="AB300" i="2"/>
  <c r="AF304" i="2"/>
  <c r="AC304" i="2"/>
  <c r="AA304" i="2"/>
  <c r="X304" i="2"/>
  <c r="W302" i="2"/>
  <c r="W300" i="2"/>
  <c r="U300" i="2"/>
  <c r="V298" i="2"/>
  <c r="AA297" i="2"/>
  <c r="AF296" i="2"/>
  <c r="AC296" i="2"/>
  <c r="AB307" i="2"/>
  <c r="W297" i="2"/>
  <c r="AC307" i="2"/>
  <c r="V306" i="2"/>
  <c r="W265" i="2"/>
  <c r="AE263" i="2"/>
  <c r="AA262" i="2"/>
  <c r="W261" i="2"/>
  <c r="AE259" i="2"/>
  <c r="AF264" i="2"/>
  <c r="AB263" i="2"/>
  <c r="X262" i="2"/>
  <c r="AF260" i="2"/>
  <c r="AB259" i="2"/>
  <c r="Z265" i="2"/>
  <c r="AF263" i="2"/>
  <c r="Y262" i="2"/>
  <c r="AD260" i="2"/>
  <c r="X259" i="2"/>
  <c r="AF257" i="2"/>
  <c r="AB256" i="2"/>
  <c r="X255" i="2"/>
  <c r="AE264" i="2"/>
  <c r="Y263" i="2"/>
  <c r="AE261" i="2"/>
  <c r="Y260" i="2"/>
  <c r="AE258" i="2"/>
  <c r="AA257" i="2"/>
  <c r="W256" i="2"/>
  <c r="AE254" i="2"/>
  <c r="AB264" i="2"/>
  <c r="V263" i="2"/>
  <c r="AB261" i="2"/>
  <c r="V260" i="2"/>
  <c r="AB258" i="2"/>
  <c r="X257" i="2"/>
  <c r="AF255" i="2"/>
  <c r="AB254" i="2"/>
  <c r="AA264" i="2"/>
  <c r="U263" i="2"/>
  <c r="AA261" i="2"/>
  <c r="U260" i="2"/>
  <c r="AA258" i="2"/>
  <c r="W257" i="2"/>
  <c r="AE255" i="2"/>
  <c r="AA254" i="2"/>
  <c r="AF265" i="2"/>
  <c r="Z264" i="2"/>
  <c r="AF262" i="2"/>
  <c r="Z261" i="2"/>
  <c r="AF259" i="2"/>
  <c r="Z258" i="2"/>
  <c r="V257" i="2"/>
  <c r="AD255" i="2"/>
  <c r="Z254" i="2"/>
  <c r="AE265" i="2"/>
  <c r="Y264" i="2"/>
  <c r="AE262" i="2"/>
  <c r="Y261" i="2"/>
  <c r="AD259" i="2"/>
  <c r="Y258" i="2"/>
  <c r="U257" i="2"/>
  <c r="AC255" i="2"/>
  <c r="Y254" i="2"/>
  <c r="V264" i="2"/>
  <c r="AD261" i="2"/>
  <c r="W259" i="2"/>
  <c r="AF256" i="2"/>
  <c r="U255" i="2"/>
  <c r="AD263" i="2"/>
  <c r="X261" i="2"/>
  <c r="U259" i="2"/>
  <c r="AD256" i="2"/>
  <c r="AD254" i="2"/>
  <c r="AA265" i="2"/>
  <c r="W263" i="2"/>
  <c r="AB260" i="2"/>
  <c r="W258" i="2"/>
  <c r="X256" i="2"/>
  <c r="U254" i="2"/>
  <c r="Y265" i="2"/>
  <c r="AD262" i="2"/>
  <c r="AA260" i="2"/>
  <c r="V258" i="2"/>
  <c r="V256" i="2"/>
  <c r="V265" i="2"/>
  <c r="AB262" i="2"/>
  <c r="X260" i="2"/>
  <c r="AE257" i="2"/>
  <c r="AB255" i="2"/>
  <c r="U265" i="2"/>
  <c r="Z262" i="2"/>
  <c r="W260" i="2"/>
  <c r="AD257" i="2"/>
  <c r="AA255" i="2"/>
  <c r="AD264" i="2"/>
  <c r="W262" i="2"/>
  <c r="AC259" i="2"/>
  <c r="AC257" i="2"/>
  <c r="Z255" i="2"/>
  <c r="AC264" i="2"/>
  <c r="V262" i="2"/>
  <c r="AA259" i="2"/>
  <c r="AB257" i="2"/>
  <c r="Y255" i="2"/>
  <c r="AC262" i="2"/>
  <c r="U258" i="2"/>
  <c r="AF261" i="2"/>
  <c r="Y257" i="2"/>
  <c r="AB265" i="2"/>
  <c r="AC260" i="2"/>
  <c r="Y256" i="2"/>
  <c r="X265" i="2"/>
  <c r="Z260" i="2"/>
  <c r="U256" i="2"/>
  <c r="W264" i="2"/>
  <c r="Y259" i="2"/>
  <c r="V255" i="2"/>
  <c r="U264" i="2"/>
  <c r="V259" i="2"/>
  <c r="AF254" i="2"/>
  <c r="AC263" i="2"/>
  <c r="AF258" i="2"/>
  <c r="AC254" i="2"/>
  <c r="AA263" i="2"/>
  <c r="AD258" i="2"/>
  <c r="X254" i="2"/>
  <c r="AE260" i="2"/>
  <c r="Z259" i="2"/>
  <c r="AC258" i="2"/>
  <c r="Z257" i="2"/>
  <c r="AE256" i="2"/>
  <c r="AC265" i="2"/>
  <c r="Z256" i="2"/>
  <c r="X264" i="2"/>
  <c r="W255" i="2"/>
  <c r="Z263" i="2"/>
  <c r="W254" i="2"/>
  <c r="U262" i="2"/>
  <c r="U261" i="2"/>
  <c r="X258" i="2"/>
  <c r="AC256" i="2"/>
  <c r="AA256" i="2"/>
  <c r="V254" i="2"/>
  <c r="AD265" i="2"/>
  <c r="AC261" i="2"/>
  <c r="V261" i="2"/>
  <c r="X263" i="2"/>
  <c r="AC349" i="2"/>
  <c r="Y348" i="2"/>
  <c r="U347" i="2"/>
  <c r="AC345" i="2"/>
  <c r="Y344" i="2"/>
  <c r="U343" i="2"/>
  <c r="AC341" i="2"/>
  <c r="Y340" i="2"/>
  <c r="U339" i="2"/>
  <c r="Z349" i="2"/>
  <c r="V348" i="2"/>
  <c r="AD346" i="2"/>
  <c r="Z345" i="2"/>
  <c r="V344" i="2"/>
  <c r="AD342" i="2"/>
  <c r="Z341" i="2"/>
  <c r="V340" i="2"/>
  <c r="AD338" i="2"/>
  <c r="Y349" i="2"/>
  <c r="U348" i="2"/>
  <c r="AC346" i="2"/>
  <c r="Y345" i="2"/>
  <c r="U344" i="2"/>
  <c r="AC342" i="2"/>
  <c r="Y341" i="2"/>
  <c r="U340" i="2"/>
  <c r="AC338" i="2"/>
  <c r="X349" i="2"/>
  <c r="AF347" i="2"/>
  <c r="AB346" i="2"/>
  <c r="X345" i="2"/>
  <c r="AF343" i="2"/>
  <c r="AB342" i="2"/>
  <c r="X341" i="2"/>
  <c r="AF339" i="2"/>
  <c r="AB338" i="2"/>
  <c r="W349" i="2"/>
  <c r="AE347" i="2"/>
  <c r="AA346" i="2"/>
  <c r="W345" i="2"/>
  <c r="AE343" i="2"/>
  <c r="AA342" i="2"/>
  <c r="W341" i="2"/>
  <c r="AE339" i="2"/>
  <c r="AA338" i="2"/>
  <c r="X348" i="2"/>
  <c r="W346" i="2"/>
  <c r="Z344" i="2"/>
  <c r="X342" i="2"/>
  <c r="AA340" i="2"/>
  <c r="Y338" i="2"/>
  <c r="AB349" i="2"/>
  <c r="AA347" i="2"/>
  <c r="AD345" i="2"/>
  <c r="AB343" i="2"/>
  <c r="AE341" i="2"/>
  <c r="AC339" i="2"/>
  <c r="U349" i="2"/>
  <c r="X347" i="2"/>
  <c r="V345" i="2"/>
  <c r="Y343" i="2"/>
  <c r="AA341" i="2"/>
  <c r="Z339" i="2"/>
  <c r="AF348" i="2"/>
  <c r="W347" i="2"/>
  <c r="U345" i="2"/>
  <c r="X343" i="2"/>
  <c r="V341" i="2"/>
  <c r="Y339" i="2"/>
  <c r="AE348" i="2"/>
  <c r="V347" i="2"/>
  <c r="AF344" i="2"/>
  <c r="W343" i="2"/>
  <c r="U341" i="2"/>
  <c r="X339" i="2"/>
  <c r="AD348" i="2"/>
  <c r="AF346" i="2"/>
  <c r="AE344" i="2"/>
  <c r="V343" i="2"/>
  <c r="AF340" i="2"/>
  <c r="W339" i="2"/>
  <c r="W348" i="2"/>
  <c r="AD344" i="2"/>
  <c r="U342" i="2"/>
  <c r="AE338" i="2"/>
  <c r="Y347" i="2"/>
  <c r="W344" i="2"/>
  <c r="AD340" i="2"/>
  <c r="U338" i="2"/>
  <c r="AE349" i="2"/>
  <c r="Y346" i="2"/>
  <c r="AA343" i="2"/>
  <c r="Z340" i="2"/>
  <c r="AD349" i="2"/>
  <c r="X346" i="2"/>
  <c r="Z343" i="2"/>
  <c r="X340" i="2"/>
  <c r="AA349" i="2"/>
  <c r="V346" i="2"/>
  <c r="AF342" i="2"/>
  <c r="W340" i="2"/>
  <c r="V349" i="2"/>
  <c r="U346" i="2"/>
  <c r="AE342" i="2"/>
  <c r="AD339" i="2"/>
  <c r="AE345" i="2"/>
  <c r="AE340" i="2"/>
  <c r="AC348" i="2"/>
  <c r="AA344" i="2"/>
  <c r="V339" i="2"/>
  <c r="Z348" i="2"/>
  <c r="AC343" i="2"/>
  <c r="X338" i="2"/>
  <c r="AD347" i="2"/>
  <c r="Z342" i="2"/>
  <c r="W338" i="2"/>
  <c r="AC347" i="2"/>
  <c r="Y342" i="2"/>
  <c r="V338" i="2"/>
  <c r="AB347" i="2"/>
  <c r="W342" i="2"/>
  <c r="Z347" i="2"/>
  <c r="AB339" i="2"/>
  <c r="Z346" i="2"/>
  <c r="AF338" i="2"/>
  <c r="AB344" i="2"/>
  <c r="X344" i="2"/>
  <c r="V342" i="2"/>
  <c r="AF341" i="2"/>
  <c r="AD341" i="2"/>
  <c r="AF349" i="2"/>
  <c r="AB341" i="2"/>
  <c r="AE346" i="2"/>
  <c r="AB345" i="2"/>
  <c r="AB340" i="2"/>
  <c r="AA339" i="2"/>
  <c r="AB348" i="2"/>
  <c r="AA348" i="2"/>
  <c r="AF345" i="2"/>
  <c r="AA345" i="2"/>
  <c r="AC344" i="2"/>
  <c r="AD343" i="2"/>
  <c r="AC340" i="2"/>
  <c r="Z338" i="2"/>
  <c r="V223" i="2"/>
  <c r="AD221" i="2"/>
  <c r="Z220" i="2"/>
  <c r="V219" i="2"/>
  <c r="AD217" i="2"/>
  <c r="Z216" i="2"/>
  <c r="V215" i="2"/>
  <c r="AD213" i="2"/>
  <c r="Z212" i="2"/>
  <c r="AC222" i="2"/>
  <c r="Y221" i="2"/>
  <c r="U220" i="2"/>
  <c r="AC218" i="2"/>
  <c r="Y217" i="2"/>
  <c r="U216" i="2"/>
  <c r="AC214" i="2"/>
  <c r="Y213" i="2"/>
  <c r="U212" i="2"/>
  <c r="AD223" i="2"/>
  <c r="Z222" i="2"/>
  <c r="V221" i="2"/>
  <c r="AD219" i="2"/>
  <c r="Z218" i="2"/>
  <c r="V217" i="2"/>
  <c r="AD215" i="2"/>
  <c r="Z214" i="2"/>
  <c r="V213" i="2"/>
  <c r="AC223" i="2"/>
  <c r="Y222" i="2"/>
  <c r="U221" i="2"/>
  <c r="AC219" i="2"/>
  <c r="Y218" i="2"/>
  <c r="U217" i="2"/>
  <c r="AC215" i="2"/>
  <c r="Y214" i="2"/>
  <c r="U213" i="2"/>
  <c r="AA223" i="2"/>
  <c r="W222" i="2"/>
  <c r="AE220" i="2"/>
  <c r="AA219" i="2"/>
  <c r="W218" i="2"/>
  <c r="AE216" i="2"/>
  <c r="AA215" i="2"/>
  <c r="W214" i="2"/>
  <c r="AE212" i="2"/>
  <c r="AE222" i="2"/>
  <c r="AD220" i="2"/>
  <c r="AF218" i="2"/>
  <c r="AF216" i="2"/>
  <c r="U215" i="2"/>
  <c r="W213" i="2"/>
  <c r="V222" i="2"/>
  <c r="X220" i="2"/>
  <c r="X218" i="2"/>
  <c r="Y216" i="2"/>
  <c r="AA214" i="2"/>
  <c r="AA212" i="2"/>
  <c r="AE223" i="2"/>
  <c r="AE221" i="2"/>
  <c r="AF219" i="2"/>
  <c r="AF217" i="2"/>
  <c r="V216" i="2"/>
  <c r="U214" i="2"/>
  <c r="W212" i="2"/>
  <c r="AB223" i="2"/>
  <c r="AC221" i="2"/>
  <c r="AE219" i="2"/>
  <c r="AE217" i="2"/>
  <c r="AF215" i="2"/>
  <c r="AF213" i="2"/>
  <c r="V212" i="2"/>
  <c r="Z223" i="2"/>
  <c r="AB221" i="2"/>
  <c r="AB219" i="2"/>
  <c r="AC217" i="2"/>
  <c r="AE215" i="2"/>
  <c r="AE213" i="2"/>
  <c r="Y223" i="2"/>
  <c r="AA221" i="2"/>
  <c r="Z219" i="2"/>
  <c r="AB217" i="2"/>
  <c r="AB215" i="2"/>
  <c r="AC213" i="2"/>
  <c r="X221" i="2"/>
  <c r="AA218" i="2"/>
  <c r="W215" i="2"/>
  <c r="X212" i="2"/>
  <c r="AF220" i="2"/>
  <c r="U218" i="2"/>
  <c r="AE214" i="2"/>
  <c r="U223" i="2"/>
  <c r="W220" i="2"/>
  <c r="AD216" i="2"/>
  <c r="AB213" i="2"/>
  <c r="AF222" i="2"/>
  <c r="V220" i="2"/>
  <c r="AC216" i="2"/>
  <c r="AA213" i="2"/>
  <c r="AB222" i="2"/>
  <c r="X219" i="2"/>
  <c r="AA216" i="2"/>
  <c r="X213" i="2"/>
  <c r="AA222" i="2"/>
  <c r="W219" i="2"/>
  <c r="X216" i="2"/>
  <c r="AF212" i="2"/>
  <c r="X222" i="2"/>
  <c r="U219" i="2"/>
  <c r="W216" i="2"/>
  <c r="AD212" i="2"/>
  <c r="U222" i="2"/>
  <c r="AE218" i="2"/>
  <c r="Z215" i="2"/>
  <c r="AC212" i="2"/>
  <c r="AA220" i="2"/>
  <c r="X214" i="2"/>
  <c r="Y220" i="2"/>
  <c r="V214" i="2"/>
  <c r="Y219" i="2"/>
  <c r="Z213" i="2"/>
  <c r="AB218" i="2"/>
  <c r="Y212" i="2"/>
  <c r="V218" i="2"/>
  <c r="X223" i="2"/>
  <c r="X217" i="2"/>
  <c r="W223" i="2"/>
  <c r="W217" i="2"/>
  <c r="AD222" i="2"/>
  <c r="AB216" i="2"/>
  <c r="Z221" i="2"/>
  <c r="X215" i="2"/>
  <c r="W221" i="2"/>
  <c r="AC220" i="2"/>
  <c r="AB220" i="2"/>
  <c r="AD218" i="2"/>
  <c r="AA217" i="2"/>
  <c r="Z217" i="2"/>
  <c r="Y215" i="2"/>
  <c r="AF214" i="2"/>
  <c r="AD214" i="2"/>
  <c r="AB214" i="2"/>
  <c r="AB212" i="2"/>
  <c r="AF223" i="2"/>
  <c r="AF221" i="2"/>
  <c r="X209" i="2"/>
  <c r="AF207" i="2"/>
  <c r="AB206" i="2"/>
  <c r="X205" i="2"/>
  <c r="AF203" i="2"/>
  <c r="AB202" i="2"/>
  <c r="X201" i="2"/>
  <c r="AF199" i="2"/>
  <c r="AB198" i="2"/>
  <c r="AE208" i="2"/>
  <c r="AA207" i="2"/>
  <c r="AF209" i="2"/>
  <c r="AB208" i="2"/>
  <c r="X207" i="2"/>
  <c r="AF205" i="2"/>
  <c r="AB204" i="2"/>
  <c r="X203" i="2"/>
  <c r="AF201" i="2"/>
  <c r="AB200" i="2"/>
  <c r="X199" i="2"/>
  <c r="AE209" i="2"/>
  <c r="AA208" i="2"/>
  <c r="W207" i="2"/>
  <c r="AE205" i="2"/>
  <c r="AA204" i="2"/>
  <c r="W203" i="2"/>
  <c r="AE201" i="2"/>
  <c r="AA200" i="2"/>
  <c r="W199" i="2"/>
  <c r="AC209" i="2"/>
  <c r="Y208" i="2"/>
  <c r="U207" i="2"/>
  <c r="AC205" i="2"/>
  <c r="Y204" i="2"/>
  <c r="U203" i="2"/>
  <c r="AC201" i="2"/>
  <c r="Y200" i="2"/>
  <c r="U199" i="2"/>
  <c r="AB209" i="2"/>
  <c r="AD207" i="2"/>
  <c r="U206" i="2"/>
  <c r="V204" i="2"/>
  <c r="Y202" i="2"/>
  <c r="AC200" i="2"/>
  <c r="AD198" i="2"/>
  <c r="V209" i="2"/>
  <c r="V207" i="2"/>
  <c r="Y205" i="2"/>
  <c r="AB203" i="2"/>
  <c r="AD201" i="2"/>
  <c r="U200" i="2"/>
  <c r="X198" i="2"/>
  <c r="AD208" i="2"/>
  <c r="AD206" i="2"/>
  <c r="U205" i="2"/>
  <c r="Y203" i="2"/>
  <c r="Z201" i="2"/>
  <c r="AC199" i="2"/>
  <c r="U198" i="2"/>
  <c r="AC208" i="2"/>
  <c r="AC206" i="2"/>
  <c r="AF204" i="2"/>
  <c r="V203" i="2"/>
  <c r="Y201" i="2"/>
  <c r="AB199" i="2"/>
  <c r="X208" i="2"/>
  <c r="Z206" i="2"/>
  <c r="AD204" i="2"/>
  <c r="AE202" i="2"/>
  <c r="V201" i="2"/>
  <c r="Z199" i="2"/>
  <c r="U208" i="2"/>
  <c r="Z205" i="2"/>
  <c r="AC202" i="2"/>
  <c r="W200" i="2"/>
  <c r="AC207" i="2"/>
  <c r="V205" i="2"/>
  <c r="Z202" i="2"/>
  <c r="AE199" i="2"/>
  <c r="AA209" i="2"/>
  <c r="AE206" i="2"/>
  <c r="W204" i="2"/>
  <c r="AB201" i="2"/>
  <c r="AF198" i="2"/>
  <c r="Z209" i="2"/>
  <c r="AA206" i="2"/>
  <c r="U204" i="2"/>
  <c r="AA201" i="2"/>
  <c r="AE198" i="2"/>
  <c r="W209" i="2"/>
  <c r="X206" i="2"/>
  <c r="AD203" i="2"/>
  <c r="U201" i="2"/>
  <c r="AA198" i="2"/>
  <c r="U209" i="2"/>
  <c r="W206" i="2"/>
  <c r="AC203" i="2"/>
  <c r="AF200" i="2"/>
  <c r="Z198" i="2"/>
  <c r="AF208" i="2"/>
  <c r="V206" i="2"/>
  <c r="AA203" i="2"/>
  <c r="AE200" i="2"/>
  <c r="Y198" i="2"/>
  <c r="Z208" i="2"/>
  <c r="AD205" i="2"/>
  <c r="Z203" i="2"/>
  <c r="AD200" i="2"/>
  <c r="W198" i="2"/>
  <c r="Y207" i="2"/>
  <c r="V202" i="2"/>
  <c r="AF206" i="2"/>
  <c r="U202" i="2"/>
  <c r="Y206" i="2"/>
  <c r="W201" i="2"/>
  <c r="AA205" i="2"/>
  <c r="X200" i="2"/>
  <c r="W205" i="2"/>
  <c r="V200" i="2"/>
  <c r="Z204" i="2"/>
  <c r="Y199" i="2"/>
  <c r="AD209" i="2"/>
  <c r="X204" i="2"/>
  <c r="V199" i="2"/>
  <c r="Y209" i="2"/>
  <c r="AE203" i="2"/>
  <c r="AC198" i="2"/>
  <c r="V208" i="2"/>
  <c r="AD202" i="2"/>
  <c r="W208" i="2"/>
  <c r="AE207" i="2"/>
  <c r="AB207" i="2"/>
  <c r="Z207" i="2"/>
  <c r="AB205" i="2"/>
  <c r="AE204" i="2"/>
  <c r="AC204" i="2"/>
  <c r="AF202" i="2"/>
  <c r="AA202" i="2"/>
  <c r="X202" i="2"/>
  <c r="W202" i="2"/>
  <c r="Z200" i="2"/>
  <c r="V198" i="2"/>
  <c r="AA199" i="2"/>
  <c r="AD199" i="2"/>
  <c r="AD377" i="2"/>
  <c r="Z376" i="2"/>
  <c r="V375" i="2"/>
  <c r="AD373" i="2"/>
  <c r="Z372" i="2"/>
  <c r="V371" i="2"/>
  <c r="AD369" i="2"/>
  <c r="Z368" i="2"/>
  <c r="V367" i="2"/>
  <c r="Y377" i="2"/>
  <c r="U376" i="2"/>
  <c r="AC374" i="2"/>
  <c r="Y373" i="2"/>
  <c r="U372" i="2"/>
  <c r="AC370" i="2"/>
  <c r="Y369" i="2"/>
  <c r="U368" i="2"/>
  <c r="AC366" i="2"/>
  <c r="V377" i="2"/>
  <c r="AD375" i="2"/>
  <c r="Z374" i="2"/>
  <c r="V373" i="2"/>
  <c r="AD371" i="2"/>
  <c r="Z370" i="2"/>
  <c r="V369" i="2"/>
  <c r="AD367" i="2"/>
  <c r="Z366" i="2"/>
  <c r="U377" i="2"/>
  <c r="AC375" i="2"/>
  <c r="Y374" i="2"/>
  <c r="U373" i="2"/>
  <c r="AC371" i="2"/>
  <c r="Y370" i="2"/>
  <c r="U369" i="2"/>
  <c r="AC367" i="2"/>
  <c r="Y366" i="2"/>
  <c r="AF376" i="2"/>
  <c r="AB375" i="2"/>
  <c r="X374" i="2"/>
  <c r="AF372" i="2"/>
  <c r="AB371" i="2"/>
  <c r="X370" i="2"/>
  <c r="AF368" i="2"/>
  <c r="AB367" i="2"/>
  <c r="X366" i="2"/>
  <c r="AE376" i="2"/>
  <c r="AA375" i="2"/>
  <c r="W374" i="2"/>
  <c r="AE372" i="2"/>
  <c r="AA371" i="2"/>
  <c r="W370" i="2"/>
  <c r="AE368" i="2"/>
  <c r="AA367" i="2"/>
  <c r="W366" i="2"/>
  <c r="AC377" i="2"/>
  <c r="Z375" i="2"/>
  <c r="AA373" i="2"/>
  <c r="X371" i="2"/>
  <c r="X369" i="2"/>
  <c r="U367" i="2"/>
  <c r="W377" i="2"/>
  <c r="AF374" i="2"/>
  <c r="AC372" i="2"/>
  <c r="AD370" i="2"/>
  <c r="AA368" i="2"/>
  <c r="AA366" i="2"/>
  <c r="AB376" i="2"/>
  <c r="AB374" i="2"/>
  <c r="Y372" i="2"/>
  <c r="V370" i="2"/>
  <c r="W368" i="2"/>
  <c r="AA376" i="2"/>
  <c r="AA374" i="2"/>
  <c r="X372" i="2"/>
  <c r="U370" i="2"/>
  <c r="V368" i="2"/>
  <c r="Y376" i="2"/>
  <c r="V374" i="2"/>
  <c r="W372" i="2"/>
  <c r="AF369" i="2"/>
  <c r="AF367" i="2"/>
  <c r="X376" i="2"/>
  <c r="U374" i="2"/>
  <c r="V372" i="2"/>
  <c r="AE369" i="2"/>
  <c r="AE367" i="2"/>
  <c r="AB377" i="2"/>
  <c r="AF373" i="2"/>
  <c r="AF370" i="2"/>
  <c r="X367" i="2"/>
  <c r="AC376" i="2"/>
  <c r="X373" i="2"/>
  <c r="AB369" i="2"/>
  <c r="AB366" i="2"/>
  <c r="AF375" i="2"/>
  <c r="AB372" i="2"/>
  <c r="W369" i="2"/>
  <c r="AE375" i="2"/>
  <c r="AA372" i="2"/>
  <c r="AD368" i="2"/>
  <c r="Y375" i="2"/>
  <c r="AF371" i="2"/>
  <c r="AC368" i="2"/>
  <c r="X375" i="2"/>
  <c r="AE371" i="2"/>
  <c r="AB368" i="2"/>
  <c r="AA377" i="2"/>
  <c r="Z371" i="2"/>
  <c r="AE366" i="2"/>
  <c r="V376" i="2"/>
  <c r="AB370" i="2"/>
  <c r="AE374" i="2"/>
  <c r="AA369" i="2"/>
  <c r="AD374" i="2"/>
  <c r="Z369" i="2"/>
  <c r="AE373" i="2"/>
  <c r="Y368" i="2"/>
  <c r="AC373" i="2"/>
  <c r="X368" i="2"/>
  <c r="AF377" i="2"/>
  <c r="AA370" i="2"/>
  <c r="Z377" i="2"/>
  <c r="Z367" i="2"/>
  <c r="U375" i="2"/>
  <c r="V366" i="2"/>
  <c r="AB373" i="2"/>
  <c r="U366" i="2"/>
  <c r="W373" i="2"/>
  <c r="AD372" i="2"/>
  <c r="Y371" i="2"/>
  <c r="W371" i="2"/>
  <c r="AE377" i="2"/>
  <c r="AD376" i="2"/>
  <c r="AE370" i="2"/>
  <c r="AC369" i="2"/>
  <c r="W367" i="2"/>
  <c r="AF366" i="2"/>
  <c r="AD366" i="2"/>
  <c r="X377" i="2"/>
  <c r="W376" i="2"/>
  <c r="W375" i="2"/>
  <c r="Z373" i="2"/>
  <c r="U371" i="2"/>
  <c r="Y367" i="2"/>
  <c r="AA9" i="5"/>
  <c r="AE7" i="5"/>
  <c r="AC6" i="5"/>
  <c r="AA5" i="5"/>
  <c r="AF8" i="5"/>
  <c r="AC7" i="5"/>
  <c r="AF5" i="5"/>
  <c r="AC4" i="5"/>
  <c r="AD8" i="5"/>
  <c r="AA7" i="5"/>
  <c r="AD5" i="5"/>
  <c r="AD9" i="5"/>
  <c r="AD7" i="5"/>
  <c r="AC5" i="5"/>
  <c r="AC9" i="5"/>
  <c r="AB7" i="5"/>
  <c r="AB5" i="5"/>
  <c r="AB9" i="5"/>
  <c r="AF6" i="5"/>
  <c r="AF4" i="5"/>
  <c r="AF9" i="5"/>
  <c r="AA8" i="5"/>
  <c r="AA6" i="5"/>
  <c r="AA4" i="5"/>
  <c r="AC8" i="5"/>
  <c r="AD4" i="5"/>
  <c r="AB8" i="5"/>
  <c r="AB4" i="5"/>
  <c r="AF7" i="5"/>
  <c r="AD6" i="5"/>
  <c r="AB6" i="5"/>
  <c r="AE9" i="5"/>
  <c r="AE5" i="5"/>
  <c r="AE8" i="5"/>
  <c r="AE4" i="5"/>
  <c r="AE6" i="5"/>
  <c r="U254" i="1" a="1"/>
  <c r="AB251" i="1"/>
  <c r="AF250" i="1"/>
  <c r="X250" i="1"/>
  <c r="AB249" i="1"/>
  <c r="AF248" i="1"/>
  <c r="X248" i="1"/>
  <c r="AB247" i="1"/>
  <c r="AF246" i="1"/>
  <c r="X246" i="1"/>
  <c r="AB245" i="1"/>
  <c r="AF244" i="1"/>
  <c r="X244" i="1"/>
  <c r="AB243" i="1"/>
  <c r="AF242" i="1"/>
  <c r="X242" i="1"/>
  <c r="AB241" i="1"/>
  <c r="AF240" i="1"/>
  <c r="X240" i="1"/>
  <c r="AA251" i="1"/>
  <c r="AE250" i="1"/>
  <c r="W250" i="1"/>
  <c r="AA249" i="1"/>
  <c r="AE248" i="1"/>
  <c r="W248" i="1"/>
  <c r="AA247" i="1"/>
  <c r="AE246" i="1"/>
  <c r="W246" i="1"/>
  <c r="AA245" i="1"/>
  <c r="AE244" i="1"/>
  <c r="W244" i="1"/>
  <c r="AA243" i="1"/>
  <c r="AE242" i="1"/>
  <c r="W242" i="1"/>
  <c r="AA241" i="1"/>
  <c r="AE240" i="1"/>
  <c r="W240" i="1"/>
  <c r="AD251" i="1"/>
  <c r="V251" i="1"/>
  <c r="Z250" i="1"/>
  <c r="AD249" i="1"/>
  <c r="V249" i="1"/>
  <c r="Z248" i="1"/>
  <c r="AD247" i="1"/>
  <c r="V247" i="1"/>
  <c r="Z246" i="1"/>
  <c r="AD245" i="1"/>
  <c r="V245" i="1"/>
  <c r="Z244" i="1"/>
  <c r="AD243" i="1"/>
  <c r="V243" i="1"/>
  <c r="Z242" i="1"/>
  <c r="AD241" i="1"/>
  <c r="V241" i="1"/>
  <c r="Z240" i="1"/>
  <c r="AE251" i="1"/>
  <c r="AC250" i="1"/>
  <c r="AC249" i="1"/>
  <c r="AB248" i="1"/>
  <c r="Z247" i="1"/>
  <c r="AA246" i="1"/>
  <c r="Y245" i="1"/>
  <c r="Y244" i="1"/>
  <c r="X243" i="1"/>
  <c r="V242" i="1"/>
  <c r="W241" i="1"/>
  <c r="AC251" i="1"/>
  <c r="AB250" i="1"/>
  <c r="Z249" i="1"/>
  <c r="AA248" i="1"/>
  <c r="Y247" i="1"/>
  <c r="Y246" i="1"/>
  <c r="X245" i="1"/>
  <c r="V244" i="1"/>
  <c r="W243" i="1"/>
  <c r="U242" i="1"/>
  <c r="U241" i="1"/>
  <c r="U240" i="1"/>
  <c r="Z251" i="1"/>
  <c r="AA250" i="1"/>
  <c r="Y249" i="1"/>
  <c r="Y248" i="1"/>
  <c r="X247" i="1"/>
  <c r="V246" i="1"/>
  <c r="W245" i="1"/>
  <c r="U244" i="1"/>
  <c r="U243" i="1"/>
  <c r="AF241" i="1"/>
  <c r="AD240" i="1"/>
  <c r="U251" i="1"/>
  <c r="AF249" i="1"/>
  <c r="AD248" i="1"/>
  <c r="AE247" i="1"/>
  <c r="AC246" i="1"/>
  <c r="AC245" i="1"/>
  <c r="AB244" i="1"/>
  <c r="Z243" i="1"/>
  <c r="AA242" i="1"/>
  <c r="Y241" i="1"/>
  <c r="Y240" i="1"/>
  <c r="AD250" i="1"/>
  <c r="AC248" i="1"/>
  <c r="AB246" i="1"/>
  <c r="AA244" i="1"/>
  <c r="Y242" i="1"/>
  <c r="V240" i="1"/>
  <c r="Y250" i="1"/>
  <c r="V248" i="1"/>
  <c r="U246" i="1"/>
  <c r="AF243" i="1"/>
  <c r="AE241" i="1"/>
  <c r="V250" i="1"/>
  <c r="U248" i="1"/>
  <c r="AF245" i="1"/>
  <c r="AE243" i="1"/>
  <c r="AC241" i="1"/>
  <c r="AF251" i="1"/>
  <c r="AE249" i="1"/>
  <c r="AC247" i="1"/>
  <c r="Z245" i="1"/>
  <c r="Y243" i="1"/>
  <c r="X241" i="1"/>
  <c r="Y251" i="1"/>
  <c r="X249" i="1"/>
  <c r="W247" i="1"/>
  <c r="U245" i="1"/>
  <c r="AD242" i="1"/>
  <c r="AC240" i="1"/>
  <c r="X251" i="1"/>
  <c r="W249" i="1"/>
  <c r="U247" i="1"/>
  <c r="AD244" i="1"/>
  <c r="AC242" i="1"/>
  <c r="AB240" i="1"/>
  <c r="W251" i="1"/>
  <c r="U249" i="1"/>
  <c r="AD246" i="1"/>
  <c r="AC244" i="1"/>
  <c r="AB242" i="1"/>
  <c r="AA240" i="1"/>
  <c r="U250" i="1"/>
  <c r="AF247" i="1"/>
  <c r="AE245" i="1"/>
  <c r="AC243" i="1"/>
  <c r="Z241" i="1"/>
  <c r="U282" i="1" a="1"/>
  <c r="AC279" i="1"/>
  <c r="U279" i="1"/>
  <c r="Y278" i="1"/>
  <c r="AC277" i="1"/>
  <c r="U277" i="1"/>
  <c r="Y276" i="1"/>
  <c r="AC275" i="1"/>
  <c r="U275" i="1"/>
  <c r="Y274" i="1"/>
  <c r="AC273" i="1"/>
  <c r="U273" i="1"/>
  <c r="Y272" i="1"/>
  <c r="AC271" i="1"/>
  <c r="U271" i="1"/>
  <c r="Y270" i="1"/>
  <c r="AC269" i="1"/>
  <c r="U269" i="1"/>
  <c r="Y268" i="1"/>
  <c r="AB279" i="1"/>
  <c r="AE278" i="1"/>
  <c r="V278" i="1"/>
  <c r="Y277" i="1"/>
  <c r="AB276" i="1"/>
  <c r="AE275" i="1"/>
  <c r="V275" i="1"/>
  <c r="X274" i="1"/>
  <c r="AA273" i="1"/>
  <c r="AD272" i="1"/>
  <c r="U272" i="1"/>
  <c r="X271" i="1"/>
  <c r="AA270" i="1"/>
  <c r="AD269" i="1"/>
  <c r="AF268" i="1"/>
  <c r="W268" i="1"/>
  <c r="AA279" i="1"/>
  <c r="AD278" i="1"/>
  <c r="U278" i="1"/>
  <c r="X277" i="1"/>
  <c r="AA276" i="1"/>
  <c r="AD275" i="1"/>
  <c r="AF274" i="1"/>
  <c r="W274" i="1"/>
  <c r="Z273" i="1"/>
  <c r="AC272" i="1"/>
  <c r="AF271" i="1"/>
  <c r="W271" i="1"/>
  <c r="Z270" i="1"/>
  <c r="AB269" i="1"/>
  <c r="AE268" i="1"/>
  <c r="V268" i="1"/>
  <c r="Z279" i="1"/>
  <c r="AC278" i="1"/>
  <c r="AF277" i="1"/>
  <c r="W277" i="1"/>
  <c r="Z276" i="1"/>
  <c r="AB275" i="1"/>
  <c r="AE274" i="1"/>
  <c r="V274" i="1"/>
  <c r="Y273" i="1"/>
  <c r="AB272" i="1"/>
  <c r="AE271" i="1"/>
  <c r="V271" i="1"/>
  <c r="X270" i="1"/>
  <c r="AA269" i="1"/>
  <c r="AD268" i="1"/>
  <c r="AE279" i="1"/>
  <c r="V279" i="1"/>
  <c r="X278" i="1"/>
  <c r="AA277" i="1"/>
  <c r="AD276" i="1"/>
  <c r="U276" i="1"/>
  <c r="X275" i="1"/>
  <c r="AA274" i="1"/>
  <c r="AD273" i="1"/>
  <c r="AF272" i="1"/>
  <c r="W272" i="1"/>
  <c r="Z271" i="1"/>
  <c r="AC270" i="1"/>
  <c r="AF269" i="1"/>
  <c r="W269" i="1"/>
  <c r="Z268" i="1"/>
  <c r="AB278" i="1"/>
  <c r="V277" i="1"/>
  <c r="AA275" i="1"/>
  <c r="U274" i="1"/>
  <c r="AA272" i="1"/>
  <c r="AF270" i="1"/>
  <c r="Z269" i="1"/>
  <c r="U268" i="1"/>
  <c r="AA278" i="1"/>
  <c r="AF276" i="1"/>
  <c r="Z275" i="1"/>
  <c r="AF273" i="1"/>
  <c r="Z272" i="1"/>
  <c r="AE270" i="1"/>
  <c r="Y269" i="1"/>
  <c r="AF279" i="1"/>
  <c r="Z278" i="1"/>
  <c r="AE276" i="1"/>
  <c r="Y275" i="1"/>
  <c r="AE273" i="1"/>
  <c r="X272" i="1"/>
  <c r="AD270" i="1"/>
  <c r="X269" i="1"/>
  <c r="Y279" i="1"/>
  <c r="AE277" i="1"/>
  <c r="X276" i="1"/>
  <c r="AD274" i="1"/>
  <c r="X273" i="1"/>
  <c r="AD271" i="1"/>
  <c r="W270" i="1"/>
  <c r="AC268" i="1"/>
  <c r="X279" i="1"/>
  <c r="AD277" i="1"/>
  <c r="W276" i="1"/>
  <c r="AC274" i="1"/>
  <c r="W273" i="1"/>
  <c r="AB271" i="1"/>
  <c r="V270" i="1"/>
  <c r="AB268" i="1"/>
  <c r="W279" i="1"/>
  <c r="AB277" i="1"/>
  <c r="V276" i="1"/>
  <c r="AB274" i="1"/>
  <c r="V273" i="1"/>
  <c r="AA271" i="1"/>
  <c r="U270" i="1"/>
  <c r="AA268" i="1"/>
  <c r="AF278" i="1"/>
  <c r="Z277" i="1"/>
  <c r="AF275" i="1"/>
  <c r="Z274" i="1"/>
  <c r="AE272" i="1"/>
  <c r="Y271" i="1"/>
  <c r="AE269" i="1"/>
  <c r="X268" i="1"/>
  <c r="AC276" i="1"/>
  <c r="W275" i="1"/>
  <c r="AB273" i="1"/>
  <c r="AB270" i="1"/>
  <c r="V269" i="1"/>
  <c r="AD279" i="1"/>
  <c r="W278" i="1"/>
  <c r="V272" i="1"/>
  <c r="AB209" i="1"/>
  <c r="AF208" i="1"/>
  <c r="X208" i="1"/>
  <c r="AB207" i="1"/>
  <c r="AA209" i="1"/>
  <c r="AE208" i="1"/>
  <c r="W208" i="1"/>
  <c r="AA207" i="1"/>
  <c r="AE206" i="1"/>
  <c r="W206" i="1"/>
  <c r="AA205" i="1"/>
  <c r="AE204" i="1"/>
  <c r="W204" i="1"/>
  <c r="AA203" i="1"/>
  <c r="AE202" i="1"/>
  <c r="W202" i="1"/>
  <c r="AA201" i="1"/>
  <c r="AE200" i="1"/>
  <c r="W200" i="1"/>
  <c r="AA199" i="1"/>
  <c r="AE198" i="1"/>
  <c r="W198" i="1"/>
  <c r="AD209" i="1"/>
  <c r="V209" i="1"/>
  <c r="Z208" i="1"/>
  <c r="AD207" i="1"/>
  <c r="V207" i="1"/>
  <c r="Z206" i="1"/>
  <c r="AD205" i="1"/>
  <c r="V205" i="1"/>
  <c r="Z204" i="1"/>
  <c r="AD203" i="1"/>
  <c r="V203" i="1"/>
  <c r="Z202" i="1"/>
  <c r="AD201" i="1"/>
  <c r="V201" i="1"/>
  <c r="Z200" i="1"/>
  <c r="AD199" i="1"/>
  <c r="V199" i="1"/>
  <c r="Z198" i="1"/>
  <c r="W209" i="1"/>
  <c r="U208" i="1"/>
  <c r="U207" i="1"/>
  <c r="V206" i="1"/>
  <c r="X205" i="1"/>
  <c r="Y204" i="1"/>
  <c r="Z203" i="1"/>
  <c r="AB202" i="1"/>
  <c r="AC201" i="1"/>
  <c r="AD200" i="1"/>
  <c r="AF199" i="1"/>
  <c r="U199" i="1"/>
  <c r="V198" i="1"/>
  <c r="U209" i="1"/>
  <c r="AF207" i="1"/>
  <c r="AF206" i="1"/>
  <c r="U206" i="1"/>
  <c r="W205" i="1"/>
  <c r="X204" i="1"/>
  <c r="Y203" i="1"/>
  <c r="AA202" i="1"/>
  <c r="AB201" i="1"/>
  <c r="AC200" i="1"/>
  <c r="AE199" i="1"/>
  <c r="AF198" i="1"/>
  <c r="AF209" i="1"/>
  <c r="AD208" i="1"/>
  <c r="AE207" i="1"/>
  <c r="AD206" i="1"/>
  <c r="AF205" i="1"/>
  <c r="U205" i="1"/>
  <c r="V204" i="1"/>
  <c r="X203" i="1"/>
  <c r="Y202" i="1"/>
  <c r="Z201" i="1"/>
  <c r="AB200" i="1"/>
  <c r="AC199" i="1"/>
  <c r="AD198" i="1"/>
  <c r="U198" i="1"/>
  <c r="AC209" i="1"/>
  <c r="AB208" i="1"/>
  <c r="Z207" i="1"/>
  <c r="AB206" i="1"/>
  <c r="AC205" i="1"/>
  <c r="AD204" i="1"/>
  <c r="AF203" i="1"/>
  <c r="U203" i="1"/>
  <c r="V202" i="1"/>
  <c r="X201" i="1"/>
  <c r="Y200" i="1"/>
  <c r="Z199" i="1"/>
  <c r="AB198" i="1"/>
  <c r="Z209" i="1"/>
  <c r="AA208" i="1"/>
  <c r="Y207" i="1"/>
  <c r="AA206" i="1"/>
  <c r="AB205" i="1"/>
  <c r="AC204" i="1"/>
  <c r="AE203" i="1"/>
  <c r="AF202" i="1"/>
  <c r="U202" i="1"/>
  <c r="W201" i="1"/>
  <c r="X200" i="1"/>
  <c r="Y199" i="1"/>
  <c r="AA198" i="1"/>
  <c r="Y209" i="1"/>
  <c r="Y208" i="1"/>
  <c r="X207" i="1"/>
  <c r="Y206" i="1"/>
  <c r="Z205" i="1"/>
  <c r="AB204" i="1"/>
  <c r="AC203" i="1"/>
  <c r="AD202" i="1"/>
  <c r="AF201" i="1"/>
  <c r="U201" i="1"/>
  <c r="V200" i="1"/>
  <c r="X199" i="1"/>
  <c r="Y198" i="1"/>
  <c r="X209" i="1"/>
  <c r="V208" i="1"/>
  <c r="W207" i="1"/>
  <c r="X206" i="1"/>
  <c r="Y205" i="1"/>
  <c r="AA204" i="1"/>
  <c r="AB203" i="1"/>
  <c r="AC202" i="1"/>
  <c r="AE201" i="1"/>
  <c r="AF200" i="1"/>
  <c r="U200" i="1"/>
  <c r="W199" i="1"/>
  <c r="X198" i="1"/>
  <c r="AC207" i="1"/>
  <c r="AA200" i="1"/>
  <c r="AC206" i="1"/>
  <c r="AB199" i="1"/>
  <c r="AE205" i="1"/>
  <c r="AC198" i="1"/>
  <c r="AF204" i="1"/>
  <c r="U204" i="1"/>
  <c r="W203" i="1"/>
  <c r="AE209" i="1"/>
  <c r="X202" i="1"/>
  <c r="AC208" i="1"/>
  <c r="Y201" i="1"/>
  <c r="U324" i="1" a="1"/>
  <c r="AE307" i="1"/>
  <c r="W307" i="1"/>
  <c r="AA306" i="1"/>
  <c r="AE305" i="1"/>
  <c r="W305" i="1"/>
  <c r="AA304" i="1"/>
  <c r="AE303" i="1"/>
  <c r="W303" i="1"/>
  <c r="AA302" i="1"/>
  <c r="AE301" i="1"/>
  <c r="W301" i="1"/>
  <c r="AA300" i="1"/>
  <c r="AE299" i="1"/>
  <c r="W299" i="1"/>
  <c r="AA298" i="1"/>
  <c r="AD307" i="1"/>
  <c r="U307" i="1"/>
  <c r="X306" i="1"/>
  <c r="AA305" i="1"/>
  <c r="AD304" i="1"/>
  <c r="U304" i="1"/>
  <c r="X303" i="1"/>
  <c r="Z302" i="1"/>
  <c r="AC301" i="1"/>
  <c r="AF300" i="1"/>
  <c r="W300" i="1"/>
  <c r="Z299" i="1"/>
  <c r="AC298" i="1"/>
  <c r="AF297" i="1"/>
  <c r="X297" i="1"/>
  <c r="AB296" i="1"/>
  <c r="U296" i="1"/>
  <c r="Z307" i="1"/>
  <c r="AB306" i="1"/>
  <c r="AC305" i="1"/>
  <c r="AE304" i="1"/>
  <c r="AF303" i="1"/>
  <c r="U303" i="1"/>
  <c r="W302" i="1"/>
  <c r="Y301" i="1"/>
  <c r="Z300" i="1"/>
  <c r="AB299" i="1"/>
  <c r="AD298" i="1"/>
  <c r="AE297" i="1"/>
  <c r="V297" i="1"/>
  <c r="Y296" i="1"/>
  <c r="Y307" i="1"/>
  <c r="Z306" i="1"/>
  <c r="AB305" i="1"/>
  <c r="AC304" i="1"/>
  <c r="AD303" i="1"/>
  <c r="AF302" i="1"/>
  <c r="V302" i="1"/>
  <c r="X301" i="1"/>
  <c r="Y300" i="1"/>
  <c r="AA299" i="1"/>
  <c r="AB298" i="1"/>
  <c r="AD297" i="1"/>
  <c r="U297" i="1"/>
  <c r="X296" i="1"/>
  <c r="AB307" i="1"/>
  <c r="AD306" i="1"/>
  <c r="AF305" i="1"/>
  <c r="U305" i="1"/>
  <c r="W304" i="1"/>
  <c r="Y303" i="1"/>
  <c r="Y302" i="1"/>
  <c r="AA301" i="1"/>
  <c r="AC300" i="1"/>
  <c r="AD299" i="1"/>
  <c r="AF298" i="1"/>
  <c r="V298" i="1"/>
  <c r="Y297" i="1"/>
  <c r="AA296" i="1"/>
  <c r="AC306" i="1"/>
  <c r="X305" i="1"/>
  <c r="AC303" i="1"/>
  <c r="AB302" i="1"/>
  <c r="U301" i="1"/>
  <c r="AC299" i="1"/>
  <c r="X298" i="1"/>
  <c r="AF296" i="1"/>
  <c r="AF307" i="1"/>
  <c r="Y306" i="1"/>
  <c r="V305" i="1"/>
  <c r="AB303" i="1"/>
  <c r="X302" i="1"/>
  <c r="AE300" i="1"/>
  <c r="Y299" i="1"/>
  <c r="W298" i="1"/>
  <c r="AE296" i="1"/>
  <c r="AC307" i="1"/>
  <c r="W306" i="1"/>
  <c r="AF304" i="1"/>
  <c r="AA303" i="1"/>
  <c r="U302" i="1"/>
  <c r="AD300" i="1"/>
  <c r="X299" i="1"/>
  <c r="U298" i="1"/>
  <c r="AD296" i="1"/>
  <c r="X307" i="1"/>
  <c r="U306" i="1"/>
  <c r="Z304" i="1"/>
  <c r="V303" i="1"/>
  <c r="AD301" i="1"/>
  <c r="X300" i="1"/>
  <c r="U299" i="1"/>
  <c r="AB297" i="1"/>
  <c r="Z296" i="1"/>
  <c r="V307" i="1"/>
  <c r="AD305" i="1"/>
  <c r="Y304" i="1"/>
  <c r="AE302" i="1"/>
  <c r="AB301" i="1"/>
  <c r="V300" i="1"/>
  <c r="AE298" i="1"/>
  <c r="AA297" i="1"/>
  <c r="W296" i="1"/>
  <c r="AF306" i="1"/>
  <c r="Z305" i="1"/>
  <c r="X304" i="1"/>
  <c r="AD302" i="1"/>
  <c r="Z301" i="1"/>
  <c r="U300" i="1"/>
  <c r="Z298" i="1"/>
  <c r="Z297" i="1"/>
  <c r="V296" i="1"/>
  <c r="AA307" i="1"/>
  <c r="AF301" i="1"/>
  <c r="AC296" i="1"/>
  <c r="AE306" i="1"/>
  <c r="V301" i="1"/>
  <c r="V306" i="1"/>
  <c r="AB300" i="1"/>
  <c r="AB304" i="1"/>
  <c r="V299" i="1"/>
  <c r="V304" i="1"/>
  <c r="Y298" i="1"/>
  <c r="Z303" i="1"/>
  <c r="AC297" i="1"/>
  <c r="AC302" i="1"/>
  <c r="W297" i="1"/>
  <c r="Y305" i="1"/>
  <c r="AF299" i="1"/>
  <c r="AC321" i="1"/>
  <c r="U321" i="1"/>
  <c r="Y320" i="1"/>
  <c r="AC319" i="1"/>
  <c r="U319" i="1"/>
  <c r="Y318" i="1"/>
  <c r="AC317" i="1"/>
  <c r="U317" i="1"/>
  <c r="Y316" i="1"/>
  <c r="AC315" i="1"/>
  <c r="U315" i="1"/>
  <c r="Y314" i="1"/>
  <c r="AC313" i="1"/>
  <c r="U313" i="1"/>
  <c r="Y312" i="1"/>
  <c r="AC311" i="1"/>
  <c r="U311" i="1"/>
  <c r="Y310" i="1"/>
  <c r="X321" i="1"/>
  <c r="AA320" i="1"/>
  <c r="AD319" i="1"/>
  <c r="AF318" i="1"/>
  <c r="W318" i="1"/>
  <c r="Z317" i="1"/>
  <c r="AC316" i="1"/>
  <c r="AF315" i="1"/>
  <c r="W315" i="1"/>
  <c r="Z314" i="1"/>
  <c r="AB313" i="1"/>
  <c r="AE312" i="1"/>
  <c r="V312" i="1"/>
  <c r="Y311" i="1"/>
  <c r="AB310" i="1"/>
  <c r="AA321" i="1"/>
  <c r="AD320" i="1"/>
  <c r="U320" i="1"/>
  <c r="X319" i="1"/>
  <c r="AA318" i="1"/>
  <c r="AD317" i="1"/>
  <c r="AF316" i="1"/>
  <c r="W316" i="1"/>
  <c r="Z315" i="1"/>
  <c r="AC314" i="1"/>
  <c r="AF313" i="1"/>
  <c r="W313" i="1"/>
  <c r="Z312" i="1"/>
  <c r="AB311" i="1"/>
  <c r="AE310" i="1"/>
  <c r="V310" i="1"/>
  <c r="AB321" i="1"/>
  <c r="AB320" i="1"/>
  <c r="AA319" i="1"/>
  <c r="AB318" i="1"/>
  <c r="AA317" i="1"/>
  <c r="AA316" i="1"/>
  <c r="AA315" i="1"/>
  <c r="AA314" i="1"/>
  <c r="Z313" i="1"/>
  <c r="AA312" i="1"/>
  <c r="Z311" i="1"/>
  <c r="Z310" i="1"/>
  <c r="Z321" i="1"/>
  <c r="Z320" i="1"/>
  <c r="Z319" i="1"/>
  <c r="Z318" i="1"/>
  <c r="Y317" i="1"/>
  <c r="Z316" i="1"/>
  <c r="Y315" i="1"/>
  <c r="X314" i="1"/>
  <c r="Y313" i="1"/>
  <c r="X312" i="1"/>
  <c r="X311" i="1"/>
  <c r="X310" i="1"/>
  <c r="Y321" i="1"/>
  <c r="X320" i="1"/>
  <c r="Y319" i="1"/>
  <c r="X318" i="1"/>
  <c r="X317" i="1"/>
  <c r="X316" i="1"/>
  <c r="X315" i="1"/>
  <c r="W314" i="1"/>
  <c r="X313" i="1"/>
  <c r="W312" i="1"/>
  <c r="W311" i="1"/>
  <c r="W310" i="1"/>
  <c r="AE321" i="1"/>
  <c r="AE320" i="1"/>
  <c r="AE319" i="1"/>
  <c r="AD318" i="1"/>
  <c r="AE317" i="1"/>
  <c r="AD316" i="1"/>
  <c r="AD315" i="1"/>
  <c r="AD314" i="1"/>
  <c r="AD313" i="1"/>
  <c r="AC312" i="1"/>
  <c r="AD311" i="1"/>
  <c r="AC310" i="1"/>
  <c r="V320" i="1"/>
  <c r="U318" i="1"/>
  <c r="U316" i="1"/>
  <c r="U314" i="1"/>
  <c r="AF311" i="1"/>
  <c r="U310" i="1"/>
  <c r="AF321" i="1"/>
  <c r="AF319" i="1"/>
  <c r="AF317" i="1"/>
  <c r="AE315" i="1"/>
  <c r="AE313" i="1"/>
  <c r="AE311" i="1"/>
  <c r="AD321" i="1"/>
  <c r="AB319" i="1"/>
  <c r="AB317" i="1"/>
  <c r="AB315" i="1"/>
  <c r="AA313" i="1"/>
  <c r="AA311" i="1"/>
  <c r="V321" i="1"/>
  <c r="V319" i="1"/>
  <c r="V317" i="1"/>
  <c r="AF314" i="1"/>
  <c r="AF312" i="1"/>
  <c r="AF310" i="1"/>
  <c r="AF320" i="1"/>
  <c r="AE318" i="1"/>
  <c r="AE316" i="1"/>
  <c r="AE314" i="1"/>
  <c r="AD312" i="1"/>
  <c r="AD310" i="1"/>
  <c r="AC320" i="1"/>
  <c r="AC318" i="1"/>
  <c r="AB316" i="1"/>
  <c r="AB314" i="1"/>
  <c r="AB312" i="1"/>
  <c r="AA310" i="1"/>
  <c r="W320" i="1"/>
  <c r="V318" i="1"/>
  <c r="V316" i="1"/>
  <c r="V314" i="1"/>
  <c r="U312" i="1"/>
  <c r="W321" i="1"/>
  <c r="W317" i="1"/>
  <c r="V315" i="1"/>
  <c r="V313" i="1"/>
  <c r="V311" i="1"/>
  <c r="W319" i="1"/>
  <c r="AF223" i="1"/>
  <c r="X223" i="1"/>
  <c r="AB222" i="1"/>
  <c r="AF221" i="1"/>
  <c r="X221" i="1"/>
  <c r="AB220" i="1"/>
  <c r="AF219" i="1"/>
  <c r="X219" i="1"/>
  <c r="AB218" i="1"/>
  <c r="AF217" i="1"/>
  <c r="X217" i="1"/>
  <c r="AB216" i="1"/>
  <c r="AF215" i="1"/>
  <c r="X215" i="1"/>
  <c r="AB214" i="1"/>
  <c r="AF213" i="1"/>
  <c r="X213" i="1"/>
  <c r="AB212" i="1"/>
  <c r="U212" i="1"/>
  <c r="Z223" i="1"/>
  <c r="AC222" i="1"/>
  <c r="AE221" i="1"/>
  <c r="V221" i="1"/>
  <c r="Y220" i="1"/>
  <c r="AB219" i="1"/>
  <c r="AE218" i="1"/>
  <c r="V218" i="1"/>
  <c r="Y217" i="1"/>
  <c r="AA216" i="1"/>
  <c r="AD215" i="1"/>
  <c r="U215" i="1"/>
  <c r="X214" i="1"/>
  <c r="AA213" i="1"/>
  <c r="AD212" i="1"/>
  <c r="Y223" i="1"/>
  <c r="AA222" i="1"/>
  <c r="AD221" i="1"/>
  <c r="U221" i="1"/>
  <c r="X220" i="1"/>
  <c r="AA219" i="1"/>
  <c r="AD218" i="1"/>
  <c r="U218" i="1"/>
  <c r="W217" i="1"/>
  <c r="Z216" i="1"/>
  <c r="AC215" i="1"/>
  <c r="AF214" i="1"/>
  <c r="W214" i="1"/>
  <c r="Z213" i="1"/>
  <c r="AC212" i="1"/>
  <c r="W223" i="1"/>
  <c r="Z222" i="1"/>
  <c r="AC221" i="1"/>
  <c r="AF220" i="1"/>
  <c r="W220" i="1"/>
  <c r="Z219" i="1"/>
  <c r="AC218" i="1"/>
  <c r="AE217" i="1"/>
  <c r="V217" i="1"/>
  <c r="Y216" i="1"/>
  <c r="AB215" i="1"/>
  <c r="AE214" i="1"/>
  <c r="V214" i="1"/>
  <c r="Y213" i="1"/>
  <c r="AA212" i="1"/>
  <c r="AB223" i="1"/>
  <c r="AE222" i="1"/>
  <c r="V222" i="1"/>
  <c r="Y221" i="1"/>
  <c r="AA220" i="1"/>
  <c r="AD219" i="1"/>
  <c r="U219" i="1"/>
  <c r="X218" i="1"/>
  <c r="AA217" i="1"/>
  <c r="AD216" i="1"/>
  <c r="U216" i="1"/>
  <c r="W215" i="1"/>
  <c r="Z214" i="1"/>
  <c r="AC213" i="1"/>
  <c r="AF212" i="1"/>
  <c r="W212" i="1"/>
  <c r="V223" i="1"/>
  <c r="AB221" i="1"/>
  <c r="V220" i="1"/>
  <c r="AA218" i="1"/>
  <c r="U217" i="1"/>
  <c r="AA215" i="1"/>
  <c r="U214" i="1"/>
  <c r="Z212" i="1"/>
  <c r="U223" i="1"/>
  <c r="AA221" i="1"/>
  <c r="U220" i="1"/>
  <c r="Z218" i="1"/>
  <c r="AF216" i="1"/>
  <c r="Z215" i="1"/>
  <c r="AE213" i="1"/>
  <c r="Y212" i="1"/>
  <c r="AF222" i="1"/>
  <c r="Z221" i="1"/>
  <c r="AE219" i="1"/>
  <c r="Y218" i="1"/>
  <c r="AE216" i="1"/>
  <c r="Y215" i="1"/>
  <c r="AD213" i="1"/>
  <c r="X212" i="1"/>
  <c r="AE223" i="1"/>
  <c r="Y222" i="1"/>
  <c r="AE220" i="1"/>
  <c r="Y219" i="1"/>
  <c r="AD217" i="1"/>
  <c r="X216" i="1"/>
  <c r="AD214" i="1"/>
  <c r="W213" i="1"/>
  <c r="AD223" i="1"/>
  <c r="X222" i="1"/>
  <c r="AD220" i="1"/>
  <c r="W219" i="1"/>
  <c r="AC217" i="1"/>
  <c r="W216" i="1"/>
  <c r="AC214" i="1"/>
  <c r="V213" i="1"/>
  <c r="AC223" i="1"/>
  <c r="W222" i="1"/>
  <c r="AC220" i="1"/>
  <c r="V219" i="1"/>
  <c r="AB217" i="1"/>
  <c r="V216" i="1"/>
  <c r="AA214" i="1"/>
  <c r="U213" i="1"/>
  <c r="AA223" i="1"/>
  <c r="U222" i="1"/>
  <c r="Z220" i="1"/>
  <c r="AF218" i="1"/>
  <c r="Z217" i="1"/>
  <c r="AE215" i="1"/>
  <c r="Y214" i="1"/>
  <c r="AE212" i="1"/>
  <c r="AD222" i="1"/>
  <c r="W221" i="1"/>
  <c r="AC219" i="1"/>
  <c r="W218" i="1"/>
  <c r="AC216" i="1"/>
  <c r="V215" i="1"/>
  <c r="AB213" i="1"/>
  <c r="V212" i="1"/>
  <c r="Y349" i="1"/>
  <c r="AC348" i="1"/>
  <c r="U348" i="1"/>
  <c r="Y347" i="1"/>
  <c r="AE349" i="1"/>
  <c r="V349" i="1"/>
  <c r="Y348" i="1"/>
  <c r="AB347" i="1"/>
  <c r="AE346" i="1"/>
  <c r="W346" i="1"/>
  <c r="AA345" i="1"/>
  <c r="AE344" i="1"/>
  <c r="W344" i="1"/>
  <c r="AA343" i="1"/>
  <c r="AE342" i="1"/>
  <c r="W342" i="1"/>
  <c r="AA341" i="1"/>
  <c r="AE340" i="1"/>
  <c r="AC349" i="1"/>
  <c r="AF348" i="1"/>
  <c r="W348" i="1"/>
  <c r="Z347" i="1"/>
  <c r="AC346" i="1"/>
  <c r="U346" i="1"/>
  <c r="Y345" i="1"/>
  <c r="AC344" i="1"/>
  <c r="U344" i="1"/>
  <c r="Y343" i="1"/>
  <c r="AC342" i="1"/>
  <c r="U342" i="1"/>
  <c r="Y341" i="1"/>
  <c r="AC340" i="1"/>
  <c r="U340" i="1"/>
  <c r="Y339" i="1"/>
  <c r="AC338" i="1"/>
  <c r="AF349" i="1"/>
  <c r="AE348" i="1"/>
  <c r="AE347" i="1"/>
  <c r="AF346" i="1"/>
  <c r="AF345" i="1"/>
  <c r="V345" i="1"/>
  <c r="X344" i="1"/>
  <c r="X343" i="1"/>
  <c r="Z342" i="1"/>
  <c r="AB341" i="1"/>
  <c r="AB340" i="1"/>
  <c r="AE339" i="1"/>
  <c r="V339" i="1"/>
  <c r="Y338" i="1"/>
  <c r="AD349" i="1"/>
  <c r="AD348" i="1"/>
  <c r="AD347" i="1"/>
  <c r="AD346" i="1"/>
  <c r="AE345" i="1"/>
  <c r="U345" i="1"/>
  <c r="V344" i="1"/>
  <c r="W343" i="1"/>
  <c r="Y342" i="1"/>
  <c r="Z341" i="1"/>
  <c r="AA340" i="1"/>
  <c r="AD339" i="1"/>
  <c r="U339" i="1"/>
  <c r="X338" i="1"/>
  <c r="AB349" i="1"/>
  <c r="AB348" i="1"/>
  <c r="AC347" i="1"/>
  <c r="AB346" i="1"/>
  <c r="AD345" i="1"/>
  <c r="AF344" i="1"/>
  <c r="AF343" i="1"/>
  <c r="V343" i="1"/>
  <c r="X342" i="1"/>
  <c r="X341" i="1"/>
  <c r="Z340" i="1"/>
  <c r="AC339" i="1"/>
  <c r="AF338" i="1"/>
  <c r="W338" i="1"/>
  <c r="W349" i="1"/>
  <c r="V348" i="1"/>
  <c r="V347" i="1"/>
  <c r="X346" i="1"/>
  <c r="X345" i="1"/>
  <c r="Z344" i="1"/>
  <c r="AB343" i="1"/>
  <c r="AB342" i="1"/>
  <c r="AD341" i="1"/>
  <c r="AF340" i="1"/>
  <c r="V340" i="1"/>
  <c r="X339" i="1"/>
  <c r="AA338" i="1"/>
  <c r="AF347" i="1"/>
  <c r="V346" i="1"/>
  <c r="Y344" i="1"/>
  <c r="AA342" i="1"/>
  <c r="AD340" i="1"/>
  <c r="W339" i="1"/>
  <c r="AA349" i="1"/>
  <c r="AA347" i="1"/>
  <c r="AC345" i="1"/>
  <c r="AE343" i="1"/>
  <c r="V342" i="1"/>
  <c r="Y340" i="1"/>
  <c r="AE338" i="1"/>
  <c r="Z349" i="1"/>
  <c r="X347" i="1"/>
  <c r="AB345" i="1"/>
  <c r="AD343" i="1"/>
  <c r="AF341" i="1"/>
  <c r="X340" i="1"/>
  <c r="AD338" i="1"/>
  <c r="Z348" i="1"/>
  <c r="Z346" i="1"/>
  <c r="AB344" i="1"/>
  <c r="AF342" i="1"/>
  <c r="V341" i="1"/>
  <c r="AA339" i="1"/>
  <c r="U338" i="1"/>
  <c r="U349" i="1"/>
  <c r="W345" i="1"/>
  <c r="AC341" i="1"/>
  <c r="Z338" i="1"/>
  <c r="AA348" i="1"/>
  <c r="AD344" i="1"/>
  <c r="W341" i="1"/>
  <c r="V338" i="1"/>
  <c r="X348" i="1"/>
  <c r="AA344" i="1"/>
  <c r="U341" i="1"/>
  <c r="U347" i="1"/>
  <c r="Z343" i="1"/>
  <c r="AF339" i="1"/>
  <c r="AA346" i="1"/>
  <c r="U343" i="1"/>
  <c r="AB339" i="1"/>
  <c r="Y346" i="1"/>
  <c r="AD342" i="1"/>
  <c r="Z339" i="1"/>
  <c r="X349" i="1"/>
  <c r="Z345" i="1"/>
  <c r="AE341" i="1"/>
  <c r="AB338" i="1"/>
  <c r="W347" i="1"/>
  <c r="AC343" i="1"/>
  <c r="W340" i="1"/>
  <c r="AE377" i="1"/>
  <c r="W377" i="1"/>
  <c r="AA376" i="1"/>
  <c r="AE375" i="1"/>
  <c r="W375" i="1"/>
  <c r="AA374" i="1"/>
  <c r="AE373" i="1"/>
  <c r="W373" i="1"/>
  <c r="AA372" i="1"/>
  <c r="AE371" i="1"/>
  <c r="W371" i="1"/>
  <c r="AA370" i="1"/>
  <c r="AE369" i="1"/>
  <c r="W369" i="1"/>
  <c r="AA368" i="1"/>
  <c r="AE367" i="1"/>
  <c r="W367" i="1"/>
  <c r="AA366" i="1"/>
  <c r="AD377" i="1"/>
  <c r="U377" i="1"/>
  <c r="X376" i="1"/>
  <c r="AA375" i="1"/>
  <c r="AD374" i="1"/>
  <c r="U374" i="1"/>
  <c r="X373" i="1"/>
  <c r="Z372" i="1"/>
  <c r="AC371" i="1"/>
  <c r="AF370" i="1"/>
  <c r="W370" i="1"/>
  <c r="Z369" i="1"/>
  <c r="AC368" i="1"/>
  <c r="AF367" i="1"/>
  <c r="V367" i="1"/>
  <c r="Y366" i="1"/>
  <c r="AC377" i="1"/>
  <c r="AF376" i="1"/>
  <c r="W376" i="1"/>
  <c r="Z375" i="1"/>
  <c r="AC374" i="1"/>
  <c r="AF373" i="1"/>
  <c r="V373" i="1"/>
  <c r="Y372" i="1"/>
  <c r="AB371" i="1"/>
  <c r="AE370" i="1"/>
  <c r="V370" i="1"/>
  <c r="Y369" i="1"/>
  <c r="AB368" i="1"/>
  <c r="AD367" i="1"/>
  <c r="U367" i="1"/>
  <c r="X366" i="1"/>
  <c r="AB377" i="1"/>
  <c r="AE376" i="1"/>
  <c r="V376" i="1"/>
  <c r="Y375" i="1"/>
  <c r="AB374" i="1"/>
  <c r="AD373" i="1"/>
  <c r="U373" i="1"/>
  <c r="X372" i="1"/>
  <c r="AA371" i="1"/>
  <c r="AD370" i="1"/>
  <c r="U370" i="1"/>
  <c r="X369" i="1"/>
  <c r="Z368" i="1"/>
  <c r="AC367" i="1"/>
  <c r="AF366" i="1"/>
  <c r="W366" i="1"/>
  <c r="X377" i="1"/>
  <c r="Z376" i="1"/>
  <c r="AC375" i="1"/>
  <c r="AF374" i="1"/>
  <c r="W374" i="1"/>
  <c r="Z373" i="1"/>
  <c r="AC372" i="1"/>
  <c r="AF371" i="1"/>
  <c r="V371" i="1"/>
  <c r="Y370" i="1"/>
  <c r="AB369" i="1"/>
  <c r="AE368" i="1"/>
  <c r="V368" i="1"/>
  <c r="Y367" i="1"/>
  <c r="AC376" i="1"/>
  <c r="V375" i="1"/>
  <c r="AB373" i="1"/>
  <c r="V372" i="1"/>
  <c r="AB370" i="1"/>
  <c r="U369" i="1"/>
  <c r="AA367" i="1"/>
  <c r="V366" i="1"/>
  <c r="AB376" i="1"/>
  <c r="U375" i="1"/>
  <c r="AA373" i="1"/>
  <c r="U372" i="1"/>
  <c r="Z370" i="1"/>
  <c r="AF368" i="1"/>
  <c r="Z367" i="1"/>
  <c r="AF377" i="1"/>
  <c r="Y376" i="1"/>
  <c r="AE374" i="1"/>
  <c r="Y373" i="1"/>
  <c r="AD371" i="1"/>
  <c r="X370" i="1"/>
  <c r="AD368" i="1"/>
  <c r="X367" i="1"/>
  <c r="U366" i="1"/>
  <c r="Y377" i="1"/>
  <c r="AD375" i="1"/>
  <c r="X374" i="1"/>
  <c r="V377" i="1"/>
  <c r="AB375" i="1"/>
  <c r="V374" i="1"/>
  <c r="AB372" i="1"/>
  <c r="U371" i="1"/>
  <c r="AA369" i="1"/>
  <c r="U368" i="1"/>
  <c r="AB366" i="1"/>
  <c r="AD376" i="1"/>
  <c r="X375" i="1"/>
  <c r="AC373" i="1"/>
  <c r="W372" i="1"/>
  <c r="AC370" i="1"/>
  <c r="V369" i="1"/>
  <c r="AB367" i="1"/>
  <c r="Z366" i="1"/>
  <c r="Z377" i="1"/>
  <c r="Z371" i="1"/>
  <c r="W368" i="1"/>
  <c r="U376" i="1"/>
  <c r="Y371" i="1"/>
  <c r="AE366" i="1"/>
  <c r="AF375" i="1"/>
  <c r="X371" i="1"/>
  <c r="AD366" i="1"/>
  <c r="Y374" i="1"/>
  <c r="AD369" i="1"/>
  <c r="AF372" i="1"/>
  <c r="AC369" i="1"/>
  <c r="AE372" i="1"/>
  <c r="Y368" i="1"/>
  <c r="AA377" i="1"/>
  <c r="AD372" i="1"/>
  <c r="X368" i="1"/>
  <c r="AF369" i="1"/>
  <c r="AC366" i="1"/>
  <c r="Z374" i="1"/>
  <c r="U226" i="1" a="1"/>
  <c r="U352" i="1" a="1"/>
  <c r="AF130" i="8" l="1" a="1"/>
  <c r="AO4" i="8" a="1"/>
  <c r="AF32" i="8" a="1"/>
  <c r="AF74" i="8" a="1"/>
  <c r="AF88" i="8" a="1"/>
  <c r="AF144" i="8" a="1"/>
  <c r="AF158" i="8" a="1"/>
  <c r="AF60" i="8" a="1"/>
  <c r="AR4" i="8" a="1"/>
  <c r="AF18" i="8" a="1"/>
  <c r="AF186" i="8" a="1"/>
  <c r="AF46" i="8" a="1"/>
  <c r="AF172" i="8" a="1"/>
  <c r="AF102" i="8" a="1"/>
  <c r="AF116" i="8" a="1"/>
  <c r="AD237" i="1"/>
  <c r="V237" i="1"/>
  <c r="Z236" i="1"/>
  <c r="AD235" i="1"/>
  <c r="V235" i="1"/>
  <c r="Z234" i="1"/>
  <c r="AD233" i="1"/>
  <c r="V233" i="1"/>
  <c r="Z232" i="1"/>
  <c r="AD231" i="1"/>
  <c r="V231" i="1"/>
  <c r="Z230" i="1"/>
  <c r="AD229" i="1"/>
  <c r="V229" i="1"/>
  <c r="Z228" i="1"/>
  <c r="AD227" i="1"/>
  <c r="V227" i="1"/>
  <c r="Z226" i="1"/>
  <c r="AF237" i="1"/>
  <c r="X237" i="1"/>
  <c r="AB236" i="1"/>
  <c r="AF235" i="1"/>
  <c r="X235" i="1"/>
  <c r="AB234" i="1"/>
  <c r="AF233" i="1"/>
  <c r="X233" i="1"/>
  <c r="AB232" i="1"/>
  <c r="AF231" i="1"/>
  <c r="X231" i="1"/>
  <c r="AB230" i="1"/>
  <c r="AF229" i="1"/>
  <c r="X229" i="1"/>
  <c r="AB228" i="1"/>
  <c r="Z237" i="1"/>
  <c r="AA236" i="1"/>
  <c r="AB235" i="1"/>
  <c r="AD234" i="1"/>
  <c r="AE233" i="1"/>
  <c r="AF232" i="1"/>
  <c r="V232" i="1"/>
  <c r="W231" i="1"/>
  <c r="X230" i="1"/>
  <c r="Z229" i="1"/>
  <c r="AA228" i="1"/>
  <c r="AC227" i="1"/>
  <c r="AF226" i="1"/>
  <c r="W226" i="1"/>
  <c r="Y237" i="1"/>
  <c r="Y236" i="1"/>
  <c r="AA235" i="1"/>
  <c r="AC234" i="1"/>
  <c r="AC233" i="1"/>
  <c r="AE232" i="1"/>
  <c r="U232" i="1"/>
  <c r="U231" i="1"/>
  <c r="W230" i="1"/>
  <c r="Y229" i="1"/>
  <c r="Y228" i="1"/>
  <c r="AB227" i="1"/>
  <c r="AE226" i="1"/>
  <c r="V226" i="1"/>
  <c r="W237" i="1"/>
  <c r="X236" i="1"/>
  <c r="Z235" i="1"/>
  <c r="AA234" i="1"/>
  <c r="AB233" i="1"/>
  <c r="AD232" i="1"/>
  <c r="AE231" i="1"/>
  <c r="AF230" i="1"/>
  <c r="V230" i="1"/>
  <c r="W229" i="1"/>
  <c r="X228" i="1"/>
  <c r="AA227" i="1"/>
  <c r="AD226" i="1"/>
  <c r="AB237" i="1"/>
  <c r="AD236" i="1"/>
  <c r="AE235" i="1"/>
  <c r="AF234" i="1"/>
  <c r="V234" i="1"/>
  <c r="W233" i="1"/>
  <c r="X232" i="1"/>
  <c r="Z231" i="1"/>
  <c r="AA230" i="1"/>
  <c r="AB229" i="1"/>
  <c r="AD228" i="1"/>
  <c r="AF227" i="1"/>
  <c r="W227" i="1"/>
  <c r="Y226" i="1"/>
  <c r="AF236" i="1"/>
  <c r="W235" i="1"/>
  <c r="Z233" i="1"/>
  <c r="AB231" i="1"/>
  <c r="AE229" i="1"/>
  <c r="V228" i="1"/>
  <c r="AB226" i="1"/>
  <c r="AE236" i="1"/>
  <c r="U235" i="1"/>
  <c r="Y233" i="1"/>
  <c r="AA231" i="1"/>
  <c r="AC229" i="1"/>
  <c r="U228" i="1"/>
  <c r="AA226" i="1"/>
  <c r="AC236" i="1"/>
  <c r="AE234" i="1"/>
  <c r="U233" i="1"/>
  <c r="Y231" i="1"/>
  <c r="AA229" i="1"/>
  <c r="AE227" i="1"/>
  <c r="X226" i="1"/>
  <c r="AE237" i="1"/>
  <c r="V236" i="1"/>
  <c r="X234" i="1"/>
  <c r="AA232" i="1"/>
  <c r="AD230" i="1"/>
  <c r="AF228" i="1"/>
  <c r="Y227" i="1"/>
  <c r="AC237" i="1"/>
  <c r="U236" i="1"/>
  <c r="W234" i="1"/>
  <c r="Y232" i="1"/>
  <c r="AC230" i="1"/>
  <c r="AE228" i="1"/>
  <c r="X227" i="1"/>
  <c r="AA237" i="1"/>
  <c r="AC235" i="1"/>
  <c r="U234" i="1"/>
  <c r="W232" i="1"/>
  <c r="Y230" i="1"/>
  <c r="AC228" i="1"/>
  <c r="U227" i="1"/>
  <c r="U237" i="1"/>
  <c r="Y235" i="1"/>
  <c r="AA233" i="1"/>
  <c r="AC231" i="1"/>
  <c r="U230" i="1"/>
  <c r="W228" i="1"/>
  <c r="AC226" i="1"/>
  <c r="W236" i="1"/>
  <c r="Y234" i="1"/>
  <c r="AC232" i="1"/>
  <c r="AE230" i="1"/>
  <c r="U229" i="1"/>
  <c r="Z227" i="1"/>
  <c r="U226" i="1"/>
  <c r="AA335" i="1"/>
  <c r="AE334" i="1"/>
  <c r="W334" i="1"/>
  <c r="AA333" i="1"/>
  <c r="AE332" i="1"/>
  <c r="W332" i="1"/>
  <c r="AA331" i="1"/>
  <c r="AE330" i="1"/>
  <c r="W330" i="1"/>
  <c r="AA329" i="1"/>
  <c r="AE328" i="1"/>
  <c r="W328" i="1"/>
  <c r="AA327" i="1"/>
  <c r="AE326" i="1"/>
  <c r="W326" i="1"/>
  <c r="AA325" i="1"/>
  <c r="AE324" i="1"/>
  <c r="W324" i="1"/>
  <c r="AB335" i="1"/>
  <c r="AD334" i="1"/>
  <c r="U334" i="1"/>
  <c r="X333" i="1"/>
  <c r="AA332" i="1"/>
  <c r="AD331" i="1"/>
  <c r="U331" i="1"/>
  <c r="X330" i="1"/>
  <c r="Z329" i="1"/>
  <c r="AC328" i="1"/>
  <c r="AF327" i="1"/>
  <c r="W327" i="1"/>
  <c r="Z326" i="1"/>
  <c r="AC325" i="1"/>
  <c r="AF324" i="1"/>
  <c r="V324" i="1"/>
  <c r="Z335" i="1"/>
  <c r="AC334" i="1"/>
  <c r="AF333" i="1"/>
  <c r="W333" i="1"/>
  <c r="Z332" i="1"/>
  <c r="AC331" i="1"/>
  <c r="AF330" i="1"/>
  <c r="V330" i="1"/>
  <c r="Y329" i="1"/>
  <c r="AB328" i="1"/>
  <c r="AE327" i="1"/>
  <c r="V327" i="1"/>
  <c r="Y326" i="1"/>
  <c r="AB325" i="1"/>
  <c r="AD324" i="1"/>
  <c r="Y335" i="1"/>
  <c r="AB334" i="1"/>
  <c r="AE333" i="1"/>
  <c r="V333" i="1"/>
  <c r="Y332" i="1"/>
  <c r="AB331" i="1"/>
  <c r="AD330" i="1"/>
  <c r="U330" i="1"/>
  <c r="X329" i="1"/>
  <c r="AA328" i="1"/>
  <c r="AD327" i="1"/>
  <c r="U327" i="1"/>
  <c r="X326" i="1"/>
  <c r="Z325" i="1"/>
  <c r="AC324" i="1"/>
  <c r="U324" i="1"/>
  <c r="AD335" i="1"/>
  <c r="U335" i="1"/>
  <c r="X334" i="1"/>
  <c r="Z333" i="1"/>
  <c r="AC332" i="1"/>
  <c r="AF331" i="1"/>
  <c r="W331" i="1"/>
  <c r="Z330" i="1"/>
  <c r="AC329" i="1"/>
  <c r="AF328" i="1"/>
  <c r="V328" i="1"/>
  <c r="Y327" i="1"/>
  <c r="AB326" i="1"/>
  <c r="AE325" i="1"/>
  <c r="V325" i="1"/>
  <c r="Y324" i="1"/>
  <c r="AE335" i="1"/>
  <c r="Y334" i="1"/>
  <c r="AD332" i="1"/>
  <c r="X331" i="1"/>
  <c r="AD329" i="1"/>
  <c r="X328" i="1"/>
  <c r="AC326" i="1"/>
  <c r="W325" i="1"/>
  <c r="AC335" i="1"/>
  <c r="V334" i="1"/>
  <c r="AB332" i="1"/>
  <c r="V331" i="1"/>
  <c r="AB329" i="1"/>
  <c r="U328" i="1"/>
  <c r="AA326" i="1"/>
  <c r="U325" i="1"/>
  <c r="X335" i="1"/>
  <c r="AD333" i="1"/>
  <c r="X332" i="1"/>
  <c r="AC330" i="1"/>
  <c r="W329" i="1"/>
  <c r="AC327" i="1"/>
  <c r="V326" i="1"/>
  <c r="AB324" i="1"/>
  <c r="AA334" i="1"/>
  <c r="U333" i="1"/>
  <c r="Z331" i="1"/>
  <c r="AF329" i="1"/>
  <c r="Z328" i="1"/>
  <c r="AF326" i="1"/>
  <c r="Y325" i="1"/>
  <c r="AB333" i="1"/>
  <c r="AA330" i="1"/>
  <c r="Z327" i="1"/>
  <c r="Z324" i="1"/>
  <c r="Y333" i="1"/>
  <c r="Y330" i="1"/>
  <c r="X327" i="1"/>
  <c r="X324" i="1"/>
  <c r="AF335" i="1"/>
  <c r="AF332" i="1"/>
  <c r="AE329" i="1"/>
  <c r="AD326" i="1"/>
  <c r="V335" i="1"/>
  <c r="U332" i="1"/>
  <c r="U329" i="1"/>
  <c r="AF325" i="1"/>
  <c r="AF334" i="1"/>
  <c r="AE331" i="1"/>
  <c r="AD328" i="1"/>
  <c r="AD325" i="1"/>
  <c r="Z334" i="1"/>
  <c r="Y331" i="1"/>
  <c r="Y328" i="1"/>
  <c r="X325" i="1"/>
  <c r="AC333" i="1"/>
  <c r="AB330" i="1"/>
  <c r="AB327" i="1"/>
  <c r="AA324" i="1"/>
  <c r="V332" i="1"/>
  <c r="V329" i="1"/>
  <c r="U326" i="1"/>
  <c r="W335" i="1"/>
  <c r="AE265" i="1"/>
  <c r="W265" i="1"/>
  <c r="AA264" i="1"/>
  <c r="AE263" i="1"/>
  <c r="W263" i="1"/>
  <c r="AA262" i="1"/>
  <c r="AE261" i="1"/>
  <c r="W261" i="1"/>
  <c r="AA260" i="1"/>
  <c r="AE259" i="1"/>
  <c r="W259" i="1"/>
  <c r="AA258" i="1"/>
  <c r="AE257" i="1"/>
  <c r="W257" i="1"/>
  <c r="AA256" i="1"/>
  <c r="AE255" i="1"/>
  <c r="W255" i="1"/>
  <c r="AA254" i="1"/>
  <c r="Z265" i="1"/>
  <c r="AC264" i="1"/>
  <c r="AF263" i="1"/>
  <c r="V263" i="1"/>
  <c r="Y262" i="1"/>
  <c r="AB261" i="1"/>
  <c r="AE260" i="1"/>
  <c r="V260" i="1"/>
  <c r="Y259" i="1"/>
  <c r="AB258" i="1"/>
  <c r="AD257" i="1"/>
  <c r="U257" i="1"/>
  <c r="X256" i="1"/>
  <c r="AA255" i="1"/>
  <c r="AD254" i="1"/>
  <c r="Y265" i="1"/>
  <c r="AB264" i="1"/>
  <c r="AD263" i="1"/>
  <c r="U263" i="1"/>
  <c r="X262" i="1"/>
  <c r="AA261" i="1"/>
  <c r="AD260" i="1"/>
  <c r="U260" i="1"/>
  <c r="X259" i="1"/>
  <c r="Z258" i="1"/>
  <c r="AC257" i="1"/>
  <c r="AF256" i="1"/>
  <c r="W256" i="1"/>
  <c r="Z255" i="1"/>
  <c r="AC254" i="1"/>
  <c r="U254" i="1"/>
  <c r="X265" i="1"/>
  <c r="Z264" i="1"/>
  <c r="AC263" i="1"/>
  <c r="AF262" i="1"/>
  <c r="W262" i="1"/>
  <c r="Z261" i="1"/>
  <c r="AC260" i="1"/>
  <c r="AF259" i="1"/>
  <c r="V259" i="1"/>
  <c r="Y258" i="1"/>
  <c r="AB257" i="1"/>
  <c r="AE256" i="1"/>
  <c r="V256" i="1"/>
  <c r="Y255" i="1"/>
  <c r="AB254" i="1"/>
  <c r="AB265" i="1"/>
  <c r="AE264" i="1"/>
  <c r="V264" i="1"/>
  <c r="Y263" i="1"/>
  <c r="AB262" i="1"/>
  <c r="AD261" i="1"/>
  <c r="U261" i="1"/>
  <c r="X260" i="1"/>
  <c r="AA259" i="1"/>
  <c r="AD258" i="1"/>
  <c r="U258" i="1"/>
  <c r="X257" i="1"/>
  <c r="Z256" i="1"/>
  <c r="AC255" i="1"/>
  <c r="AF254" i="1"/>
  <c r="W254" i="1"/>
  <c r="AD264" i="1"/>
  <c r="X263" i="1"/>
  <c r="AC261" i="1"/>
  <c r="W260" i="1"/>
  <c r="AC258" i="1"/>
  <c r="V257" i="1"/>
  <c r="AB255" i="1"/>
  <c r="V254" i="1"/>
  <c r="AF265" i="1"/>
  <c r="Y264" i="1"/>
  <c r="AE262" i="1"/>
  <c r="Y261" i="1"/>
  <c r="AD259" i="1"/>
  <c r="X258" i="1"/>
  <c r="AD256" i="1"/>
  <c r="X255" i="1"/>
  <c r="AD265" i="1"/>
  <c r="X264" i="1"/>
  <c r="AD262" i="1"/>
  <c r="X261" i="1"/>
  <c r="AC259" i="1"/>
  <c r="W258" i="1"/>
  <c r="AC256" i="1"/>
  <c r="V255" i="1"/>
  <c r="AA265" i="1"/>
  <c r="U264" i="1"/>
  <c r="Z262" i="1"/>
  <c r="AF260" i="1"/>
  <c r="Z259" i="1"/>
  <c r="AF257" i="1"/>
  <c r="Y256" i="1"/>
  <c r="AE254" i="1"/>
  <c r="V265" i="1"/>
  <c r="AB263" i="1"/>
  <c r="V262" i="1"/>
  <c r="AB260" i="1"/>
  <c r="U259" i="1"/>
  <c r="AA257" i="1"/>
  <c r="U256" i="1"/>
  <c r="Z254" i="1"/>
  <c r="U265" i="1"/>
  <c r="AA263" i="1"/>
  <c r="U262" i="1"/>
  <c r="Z260" i="1"/>
  <c r="AF258" i="1"/>
  <c r="Z257" i="1"/>
  <c r="AF255" i="1"/>
  <c r="Y254" i="1"/>
  <c r="AF264" i="1"/>
  <c r="Z263" i="1"/>
  <c r="AF261" i="1"/>
  <c r="Y260" i="1"/>
  <c r="AE258" i="1"/>
  <c r="Y257" i="1"/>
  <c r="AD255" i="1"/>
  <c r="X254" i="1"/>
  <c r="AC262" i="1"/>
  <c r="V261" i="1"/>
  <c r="AB259" i="1"/>
  <c r="AB256" i="1"/>
  <c r="U255" i="1"/>
  <c r="AC265" i="1"/>
  <c r="W264" i="1"/>
  <c r="V258" i="1"/>
  <c r="AA293" i="1"/>
  <c r="AE292" i="1"/>
  <c r="W292" i="1"/>
  <c r="AA291" i="1"/>
  <c r="AE290" i="1"/>
  <c r="W290" i="1"/>
  <c r="AA289" i="1"/>
  <c r="AE288" i="1"/>
  <c r="W288" i="1"/>
  <c r="AA287" i="1"/>
  <c r="AE286" i="1"/>
  <c r="W286" i="1"/>
  <c r="AA285" i="1"/>
  <c r="AE284" i="1"/>
  <c r="W284" i="1"/>
  <c r="AA283" i="1"/>
  <c r="AE282" i="1"/>
  <c r="W282" i="1"/>
  <c r="AC293" i="1"/>
  <c r="U293" i="1"/>
  <c r="Y292" i="1"/>
  <c r="AC291" i="1"/>
  <c r="U291" i="1"/>
  <c r="Z293" i="1"/>
  <c r="AB292" i="1"/>
  <c r="AD291" i="1"/>
  <c r="AD290" i="1"/>
  <c r="U290" i="1"/>
  <c r="X289" i="1"/>
  <c r="AA288" i="1"/>
  <c r="AD287" i="1"/>
  <c r="U287" i="1"/>
  <c r="X286" i="1"/>
  <c r="Z285" i="1"/>
  <c r="AC284" i="1"/>
  <c r="AF283" i="1"/>
  <c r="W283" i="1"/>
  <c r="Z282" i="1"/>
  <c r="Y293" i="1"/>
  <c r="AA292" i="1"/>
  <c r="AB291" i="1"/>
  <c r="AC290" i="1"/>
  <c r="AF289" i="1"/>
  <c r="W289" i="1"/>
  <c r="Z288" i="1"/>
  <c r="AC287" i="1"/>
  <c r="AF286" i="1"/>
  <c r="V286" i="1"/>
  <c r="Y285" i="1"/>
  <c r="AB284" i="1"/>
  <c r="AE283" i="1"/>
  <c r="V283" i="1"/>
  <c r="Y282" i="1"/>
  <c r="X293" i="1"/>
  <c r="Z292" i="1"/>
  <c r="Z291" i="1"/>
  <c r="AB290" i="1"/>
  <c r="AE289" i="1"/>
  <c r="V289" i="1"/>
  <c r="Y288" i="1"/>
  <c r="AB287" i="1"/>
  <c r="AD286" i="1"/>
  <c r="U286" i="1"/>
  <c r="X285" i="1"/>
  <c r="AA284" i="1"/>
  <c r="AD283" i="1"/>
  <c r="U283" i="1"/>
  <c r="X282" i="1"/>
  <c r="AF293" i="1"/>
  <c r="V293" i="1"/>
  <c r="V292" i="1"/>
  <c r="X291" i="1"/>
  <c r="Z290" i="1"/>
  <c r="AC289" i="1"/>
  <c r="AF288" i="1"/>
  <c r="V288" i="1"/>
  <c r="Y287" i="1"/>
  <c r="AB286" i="1"/>
  <c r="AE285" i="1"/>
  <c r="V285" i="1"/>
  <c r="Y284" i="1"/>
  <c r="AB283" i="1"/>
  <c r="AD282" i="1"/>
  <c r="AE293" i="1"/>
  <c r="AF292" i="1"/>
  <c r="U292" i="1"/>
  <c r="W291" i="1"/>
  <c r="Y290" i="1"/>
  <c r="AB289" i="1"/>
  <c r="AD288" i="1"/>
  <c r="U288" i="1"/>
  <c r="X287" i="1"/>
  <c r="AA286" i="1"/>
  <c r="AD285" i="1"/>
  <c r="U285" i="1"/>
  <c r="X284" i="1"/>
  <c r="Z283" i="1"/>
  <c r="AC282" i="1"/>
  <c r="U282" i="1"/>
  <c r="AD293" i="1"/>
  <c r="AD292" i="1"/>
  <c r="AF291" i="1"/>
  <c r="V291" i="1"/>
  <c r="X290" i="1"/>
  <c r="Z289" i="1"/>
  <c r="AC288" i="1"/>
  <c r="AF287" i="1"/>
  <c r="W287" i="1"/>
  <c r="Z286" i="1"/>
  <c r="AC285" i="1"/>
  <c r="AF284" i="1"/>
  <c r="V284" i="1"/>
  <c r="Y283" i="1"/>
  <c r="AB282" i="1"/>
  <c r="AC292" i="1"/>
  <c r="Y289" i="1"/>
  <c r="Y286" i="1"/>
  <c r="X283" i="1"/>
  <c r="X292" i="1"/>
  <c r="U289" i="1"/>
  <c r="AF285" i="1"/>
  <c r="AF282" i="1"/>
  <c r="AE291" i="1"/>
  <c r="AB288" i="1"/>
  <c r="AB285" i="1"/>
  <c r="AA282" i="1"/>
  <c r="AF290" i="1"/>
  <c r="AE287" i="1"/>
  <c r="AD284" i="1"/>
  <c r="AA290" i="1"/>
  <c r="Z287" i="1"/>
  <c r="Z284" i="1"/>
  <c r="AB293" i="1"/>
  <c r="V290" i="1"/>
  <c r="V287" i="1"/>
  <c r="U284" i="1"/>
  <c r="W293" i="1"/>
  <c r="AD289" i="1"/>
  <c r="AC286" i="1"/>
  <c r="AC283" i="1"/>
  <c r="Y291" i="1"/>
  <c r="W285" i="1"/>
  <c r="V282" i="1"/>
  <c r="X288" i="1"/>
  <c r="Y363" i="1"/>
  <c r="AC362" i="1"/>
  <c r="U362" i="1"/>
  <c r="AB363" i="1"/>
  <c r="AE362" i="1"/>
  <c r="V362" i="1"/>
  <c r="Y361" i="1"/>
  <c r="AC360" i="1"/>
  <c r="U360" i="1"/>
  <c r="Y359" i="1"/>
  <c r="AC358" i="1"/>
  <c r="U358" i="1"/>
  <c r="Y357" i="1"/>
  <c r="AC356" i="1"/>
  <c r="U356" i="1"/>
  <c r="Y355" i="1"/>
  <c r="AC354" i="1"/>
  <c r="U354" i="1"/>
  <c r="Y353" i="1"/>
  <c r="AC352" i="1"/>
  <c r="AA363" i="1"/>
  <c r="AD362" i="1"/>
  <c r="AF361" i="1"/>
  <c r="X361" i="1"/>
  <c r="AB360" i="1"/>
  <c r="AF359" i="1"/>
  <c r="X359" i="1"/>
  <c r="AB358" i="1"/>
  <c r="AF357" i="1"/>
  <c r="X357" i="1"/>
  <c r="AB356" i="1"/>
  <c r="AF355" i="1"/>
  <c r="X355" i="1"/>
  <c r="AB354" i="1"/>
  <c r="AF353" i="1"/>
  <c r="X353" i="1"/>
  <c r="AB352" i="1"/>
  <c r="U352" i="1"/>
  <c r="Z363" i="1"/>
  <c r="AB362" i="1"/>
  <c r="AE361" i="1"/>
  <c r="W361" i="1"/>
  <c r="AA360" i="1"/>
  <c r="AE359" i="1"/>
  <c r="W359" i="1"/>
  <c r="AA358" i="1"/>
  <c r="AE357" i="1"/>
  <c r="W357" i="1"/>
  <c r="AA356" i="1"/>
  <c r="AE355" i="1"/>
  <c r="W355" i="1"/>
  <c r="AA354" i="1"/>
  <c r="AE353" i="1"/>
  <c r="W353" i="1"/>
  <c r="AA352" i="1"/>
  <c r="U363" i="1"/>
  <c r="AC361" i="1"/>
  <c r="AD360" i="1"/>
  <c r="AB359" i="1"/>
  <c r="Z358" i="1"/>
  <c r="AA357" i="1"/>
  <c r="Y356" i="1"/>
  <c r="Z355" i="1"/>
  <c r="X354" i="1"/>
  <c r="V353" i="1"/>
  <c r="W352" i="1"/>
  <c r="AF363" i="1"/>
  <c r="AF362" i="1"/>
  <c r="AB361" i="1"/>
  <c r="Z360" i="1"/>
  <c r="AA359" i="1"/>
  <c r="Y358" i="1"/>
  <c r="Z357" i="1"/>
  <c r="X356" i="1"/>
  <c r="V355" i="1"/>
  <c r="W354" i="1"/>
  <c r="U353" i="1"/>
  <c r="V352" i="1"/>
  <c r="AE363" i="1"/>
  <c r="AA362" i="1"/>
  <c r="AA361" i="1"/>
  <c r="Y360" i="1"/>
  <c r="Z359" i="1"/>
  <c r="X358" i="1"/>
  <c r="V357" i="1"/>
  <c r="W356" i="1"/>
  <c r="U355" i="1"/>
  <c r="V354" i="1"/>
  <c r="AF352" i="1"/>
  <c r="W363" i="1"/>
  <c r="W362" i="1"/>
  <c r="AF360" i="1"/>
  <c r="AD359" i="1"/>
  <c r="AE358" i="1"/>
  <c r="AC357" i="1"/>
  <c r="AD356" i="1"/>
  <c r="AB355" i="1"/>
  <c r="Z354" i="1"/>
  <c r="AA353" i="1"/>
  <c r="Y352" i="1"/>
  <c r="X363" i="1"/>
  <c r="U361" i="1"/>
  <c r="AF358" i="1"/>
  <c r="AE356" i="1"/>
  <c r="AD354" i="1"/>
  <c r="Z352" i="1"/>
  <c r="V363" i="1"/>
  <c r="AE360" i="1"/>
  <c r="AD358" i="1"/>
  <c r="Z356" i="1"/>
  <c r="Y354" i="1"/>
  <c r="X352" i="1"/>
  <c r="Z362" i="1"/>
  <c r="X360" i="1"/>
  <c r="W358" i="1"/>
  <c r="V356" i="1"/>
  <c r="AD353" i="1"/>
  <c r="X362" i="1"/>
  <c r="V360" i="1"/>
  <c r="AD357" i="1"/>
  <c r="AC355" i="1"/>
  <c r="AD361" i="1"/>
  <c r="AC359" i="1"/>
  <c r="AB357" i="1"/>
  <c r="AA355" i="1"/>
  <c r="AD363" i="1"/>
  <c r="Z361" i="1"/>
  <c r="V359" i="1"/>
  <c r="U357" i="1"/>
  <c r="AF354" i="1"/>
  <c r="AE352" i="1"/>
  <c r="AC363" i="1"/>
  <c r="V361" i="1"/>
  <c r="Y362" i="1"/>
  <c r="AB353" i="1"/>
  <c r="W360" i="1"/>
  <c r="Z353" i="1"/>
  <c r="U359" i="1"/>
  <c r="AD352" i="1"/>
  <c r="AF356" i="1"/>
  <c r="AE354" i="1"/>
  <c r="AC353" i="1"/>
  <c r="V358" i="1"/>
  <c r="AD355" i="1"/>
  <c r="AG119" i="8" l="1"/>
  <c r="AF121" i="8"/>
  <c r="AF118" i="8"/>
  <c r="AG117" i="8"/>
  <c r="AH116" i="8"/>
  <c r="AI116" i="8"/>
  <c r="AH118" i="8"/>
  <c r="AI120" i="8"/>
  <c r="AJ119" i="8"/>
  <c r="AI121" i="8"/>
  <c r="AH121" i="8"/>
  <c r="AG118" i="8"/>
  <c r="AJ117" i="8"/>
  <c r="AK116" i="8"/>
  <c r="AK121" i="8"/>
  <c r="AI118" i="8"/>
  <c r="AJ120" i="8"/>
  <c r="AK119" i="8"/>
  <c r="AF119" i="8"/>
  <c r="AK120" i="8"/>
  <c r="AI119" i="8"/>
  <c r="AK118" i="8"/>
  <c r="AH120" i="8"/>
  <c r="AG116" i="8"/>
  <c r="AK117" i="8"/>
  <c r="AH119" i="8"/>
  <c r="AF117" i="8"/>
  <c r="AI117" i="8"/>
  <c r="AJ116" i="8"/>
  <c r="AJ121" i="8"/>
  <c r="AJ118" i="8"/>
  <c r="AG120" i="8"/>
  <c r="AF116" i="8"/>
  <c r="AF120" i="8"/>
  <c r="AG121" i="8"/>
  <c r="AH117" i="8"/>
  <c r="AI65" i="8"/>
  <c r="AK64" i="8"/>
  <c r="AK61" i="8"/>
  <c r="AI63" i="8"/>
  <c r="AH65" i="8"/>
  <c r="AG62" i="8"/>
  <c r="AG64" i="8"/>
  <c r="AK60" i="8"/>
  <c r="AK65" i="8"/>
  <c r="AF60" i="8"/>
  <c r="AI61" i="8"/>
  <c r="AH61" i="8"/>
  <c r="AJ60" i="8"/>
  <c r="AF63" i="8"/>
  <c r="AH62" i="8"/>
  <c r="AI64" i="8"/>
  <c r="AF61" i="8"/>
  <c r="AH64" i="8"/>
  <c r="AH63" i="8"/>
  <c r="AJ62" i="8"/>
  <c r="AF64" i="8"/>
  <c r="AG63" i="8"/>
  <c r="AJ64" i="8"/>
  <c r="AH60" i="8"/>
  <c r="AI60" i="8"/>
  <c r="AF62" i="8"/>
  <c r="AK62" i="8"/>
  <c r="AJ65" i="8"/>
  <c r="AJ61" i="8"/>
  <c r="AG60" i="8"/>
  <c r="AG65" i="8"/>
  <c r="AK63" i="8"/>
  <c r="AI62" i="8"/>
  <c r="AG61" i="8"/>
  <c r="AF65" i="8"/>
  <c r="AJ63" i="8"/>
  <c r="AG105" i="8"/>
  <c r="AH107" i="8"/>
  <c r="AG104" i="8"/>
  <c r="AI103" i="8"/>
  <c r="AI105" i="8"/>
  <c r="AH102" i="8"/>
  <c r="AI104" i="8"/>
  <c r="AK103" i="8"/>
  <c r="AG103" i="8"/>
  <c r="AI102" i="8"/>
  <c r="AJ104" i="8"/>
  <c r="AJ106" i="8"/>
  <c r="AF106" i="8"/>
  <c r="AK102" i="8"/>
  <c r="AH104" i="8"/>
  <c r="AJ103" i="8"/>
  <c r="AJ105" i="8"/>
  <c r="AJ107" i="8"/>
  <c r="AF102" i="8"/>
  <c r="AF104" i="8"/>
  <c r="AH103" i="8"/>
  <c r="AH105" i="8"/>
  <c r="AK105" i="8"/>
  <c r="AF105" i="8"/>
  <c r="AG107" i="8"/>
  <c r="AI106" i="8"/>
  <c r="AI107" i="8"/>
  <c r="AF107" i="8"/>
  <c r="AH106" i="8"/>
  <c r="AJ102" i="8"/>
  <c r="AK104" i="8"/>
  <c r="AK107" i="8"/>
  <c r="AG102" i="8"/>
  <c r="AK106" i="8"/>
  <c r="AG106" i="8"/>
  <c r="AF103" i="8"/>
  <c r="AF161" i="8"/>
  <c r="AG163" i="8"/>
  <c r="AF160" i="8"/>
  <c r="AH159" i="8"/>
  <c r="AH161" i="8"/>
  <c r="AI160" i="8"/>
  <c r="AJ159" i="8"/>
  <c r="AK161" i="8"/>
  <c r="AK163" i="8"/>
  <c r="AK160" i="8"/>
  <c r="AH160" i="8"/>
  <c r="AI162" i="8"/>
  <c r="AJ161" i="8"/>
  <c r="AH158" i="8"/>
  <c r="AF158" i="8"/>
  <c r="AJ162" i="8"/>
  <c r="AF162" i="8"/>
  <c r="AI163" i="8"/>
  <c r="AI159" i="8"/>
  <c r="AF163" i="8"/>
  <c r="AG159" i="8"/>
  <c r="AG158" i="8"/>
  <c r="AK159" i="8"/>
  <c r="AH163" i="8"/>
  <c r="AH162" i="8"/>
  <c r="AJ160" i="8"/>
  <c r="AG162" i="8"/>
  <c r="AG161" i="8"/>
  <c r="AJ158" i="8"/>
  <c r="AF159" i="8"/>
  <c r="AI158" i="8"/>
  <c r="AK162" i="8"/>
  <c r="AI161" i="8"/>
  <c r="AJ163" i="8"/>
  <c r="AG160" i="8"/>
  <c r="AK158" i="8"/>
  <c r="AG147" i="8"/>
  <c r="AH149" i="8"/>
  <c r="AG146" i="8"/>
  <c r="AI145" i="8"/>
  <c r="AK144" i="8"/>
  <c r="AI144" i="8"/>
  <c r="AJ146" i="8"/>
  <c r="AJ148" i="8"/>
  <c r="AF148" i="8"/>
  <c r="AH147" i="8"/>
  <c r="AJ149" i="8"/>
  <c r="AG149" i="8"/>
  <c r="AI148" i="8"/>
  <c r="AK147" i="8"/>
  <c r="AK149" i="8"/>
  <c r="AG144" i="8"/>
  <c r="AK148" i="8"/>
  <c r="AG148" i="8"/>
  <c r="AI147" i="8"/>
  <c r="AF147" i="8"/>
  <c r="AF146" i="8"/>
  <c r="AJ144" i="8"/>
  <c r="AF144" i="8"/>
  <c r="AH145" i="8"/>
  <c r="AH144" i="8"/>
  <c r="AK145" i="8"/>
  <c r="AI149" i="8"/>
  <c r="AJ145" i="8"/>
  <c r="AK146" i="8"/>
  <c r="AH148" i="8"/>
  <c r="AI146" i="8"/>
  <c r="AG145" i="8"/>
  <c r="AF149" i="8"/>
  <c r="AJ147" i="8"/>
  <c r="AH146" i="8"/>
  <c r="AF145" i="8"/>
  <c r="AJ191" i="8"/>
  <c r="AK190" i="8"/>
  <c r="AH190" i="8"/>
  <c r="AI189" i="8"/>
  <c r="AF189" i="8"/>
  <c r="AG188" i="8"/>
  <c r="AJ187" i="8"/>
  <c r="AK186" i="8"/>
  <c r="AK191" i="8"/>
  <c r="AI191" i="8"/>
  <c r="AJ190" i="8"/>
  <c r="AF190" i="8"/>
  <c r="AJ186" i="8"/>
  <c r="AH191" i="8"/>
  <c r="AH188" i="8"/>
  <c r="AK187" i="8"/>
  <c r="AF187" i="8"/>
  <c r="AI187" i="8"/>
  <c r="AH189" i="8"/>
  <c r="AH186" i="8"/>
  <c r="AG190" i="8"/>
  <c r="AG189" i="8"/>
  <c r="AF188" i="8"/>
  <c r="AG186" i="8"/>
  <c r="AI186" i="8"/>
  <c r="AH187" i="8"/>
  <c r="AJ188" i="8"/>
  <c r="AK188" i="8"/>
  <c r="AI190" i="8"/>
  <c r="AF186" i="8"/>
  <c r="AG191" i="8"/>
  <c r="AK189" i="8"/>
  <c r="AI188" i="8"/>
  <c r="AG187" i="8"/>
  <c r="AF191" i="8"/>
  <c r="AJ189" i="8"/>
  <c r="AF18" i="8"/>
  <c r="AF23" i="8"/>
  <c r="AG23" i="8"/>
  <c r="AH20" i="8"/>
  <c r="AI20" i="8"/>
  <c r="AJ22" i="8"/>
  <c r="AF22" i="8"/>
  <c r="AH21" i="8"/>
  <c r="AI23" i="8"/>
  <c r="AI22" i="8"/>
  <c r="AG19" i="8"/>
  <c r="AI18" i="8"/>
  <c r="AH22" i="8"/>
  <c r="AI21" i="8"/>
  <c r="AK20" i="8"/>
  <c r="AJ19" i="8"/>
  <c r="AK18" i="8"/>
  <c r="AG18" i="8"/>
  <c r="AG22" i="8"/>
  <c r="AJ18" i="8"/>
  <c r="AH23" i="8"/>
  <c r="AF20" i="8"/>
  <c r="AJ21" i="8"/>
  <c r="AF21" i="8"/>
  <c r="AG20" i="8"/>
  <c r="AJ23" i="8"/>
  <c r="AK19" i="8"/>
  <c r="AH18" i="8"/>
  <c r="AI19" i="8"/>
  <c r="AJ20" i="8"/>
  <c r="AK22" i="8"/>
  <c r="AG21" i="8"/>
  <c r="AF19" i="8"/>
  <c r="AK23" i="8"/>
  <c r="AK21" i="8"/>
  <c r="AH19" i="8"/>
  <c r="AF37" i="8"/>
  <c r="AG32" i="8"/>
  <c r="AJ35" i="8"/>
  <c r="AH35" i="8"/>
  <c r="AH34" i="8"/>
  <c r="AJ36" i="8"/>
  <c r="AF36" i="8"/>
  <c r="AJ32" i="8"/>
  <c r="AH37" i="8"/>
  <c r="AK36" i="8"/>
  <c r="AI36" i="8"/>
  <c r="AK35" i="8"/>
  <c r="AG35" i="8"/>
  <c r="AI34" i="8"/>
  <c r="AF35" i="8"/>
  <c r="AI33" i="8"/>
  <c r="AK32" i="8"/>
  <c r="AI37" i="8"/>
  <c r="AH33" i="8"/>
  <c r="AF34" i="8"/>
  <c r="AK37" i="8"/>
  <c r="AG34" i="8"/>
  <c r="AG33" i="8"/>
  <c r="AH36" i="8"/>
  <c r="AK33" i="8"/>
  <c r="AH32" i="8"/>
  <c r="AF33" i="8"/>
  <c r="AI35" i="8"/>
  <c r="AJ34" i="8"/>
  <c r="AF32" i="8"/>
  <c r="AJ33" i="8"/>
  <c r="AJ37" i="8"/>
  <c r="AG37" i="8"/>
  <c r="AG36" i="8"/>
  <c r="AK34" i="8"/>
  <c r="AI32" i="8"/>
  <c r="AG175" i="8"/>
  <c r="AF172" i="8"/>
  <c r="AG176" i="8"/>
  <c r="AH173" i="8"/>
  <c r="AJ172" i="8"/>
  <c r="AI172" i="8"/>
  <c r="AG177" i="8"/>
  <c r="AJ176" i="8"/>
  <c r="AK175" i="8"/>
  <c r="AF175" i="8"/>
  <c r="AH172" i="8"/>
  <c r="AF177" i="8"/>
  <c r="AJ173" i="8"/>
  <c r="AJ175" i="8"/>
  <c r="AK177" i="8"/>
  <c r="AJ174" i="8"/>
  <c r="AH176" i="8"/>
  <c r="AF176" i="8"/>
  <c r="AH175" i="8"/>
  <c r="AI174" i="8"/>
  <c r="AG173" i="8"/>
  <c r="AJ177" i="8"/>
  <c r="AF174" i="8"/>
  <c r="AK174" i="8"/>
  <c r="AH174" i="8"/>
  <c r="AF173" i="8"/>
  <c r="AK176" i="8"/>
  <c r="AI175" i="8"/>
  <c r="AG174" i="8"/>
  <c r="AK172" i="8"/>
  <c r="AI177" i="8"/>
  <c r="AI173" i="8"/>
  <c r="AG172" i="8"/>
  <c r="AI176" i="8"/>
  <c r="AH177" i="8"/>
  <c r="AK173" i="8"/>
  <c r="AI90" i="8"/>
  <c r="AK89" i="8"/>
  <c r="AK91" i="8"/>
  <c r="AF91" i="8"/>
  <c r="AF93" i="8"/>
  <c r="AJ92" i="8"/>
  <c r="AG89" i="8"/>
  <c r="AH88" i="8"/>
  <c r="AK93" i="8"/>
  <c r="AJ89" i="8"/>
  <c r="AI92" i="8"/>
  <c r="AI91" i="8"/>
  <c r="AG88" i="8"/>
  <c r="AG93" i="8"/>
  <c r="AG90" i="8"/>
  <c r="AH89" i="8"/>
  <c r="AJ93" i="8"/>
  <c r="AH90" i="8"/>
  <c r="AJ91" i="8"/>
  <c r="AF90" i="8"/>
  <c r="AI93" i="8"/>
  <c r="AI89" i="8"/>
  <c r="AK88" i="8"/>
  <c r="AF89" i="8"/>
  <c r="AH91" i="8"/>
  <c r="AK92" i="8"/>
  <c r="AJ88" i="8"/>
  <c r="AG91" i="8"/>
  <c r="AH92" i="8"/>
  <c r="AH93" i="8"/>
  <c r="AI88" i="8"/>
  <c r="AG92" i="8"/>
  <c r="AJ90" i="8"/>
  <c r="AK90" i="8"/>
  <c r="AF92" i="8"/>
  <c r="AF88" i="8"/>
  <c r="AO4" i="8"/>
  <c r="AQ7" i="8"/>
  <c r="AP5" i="8"/>
  <c r="AP8" i="8"/>
  <c r="AQ5" i="8"/>
  <c r="AO7" i="8"/>
  <c r="AP4" i="8"/>
  <c r="AQ6" i="8"/>
  <c r="AP9" i="8"/>
  <c r="AO9" i="8"/>
  <c r="AO8" i="8"/>
  <c r="AQ4" i="8"/>
  <c r="AO5" i="8"/>
  <c r="AQ9" i="8"/>
  <c r="AO6" i="8"/>
  <c r="AP7" i="8"/>
  <c r="AP6" i="8"/>
  <c r="AQ8" i="8"/>
  <c r="AH51" i="8"/>
  <c r="AJ50" i="8"/>
  <c r="AG47" i="8"/>
  <c r="AJ46" i="8"/>
  <c r="AG46" i="8"/>
  <c r="AJ48" i="8"/>
  <c r="AF48" i="8"/>
  <c r="AF47" i="8"/>
  <c r="AK51" i="8"/>
  <c r="AI48" i="8"/>
  <c r="AG51" i="8"/>
  <c r="AH50" i="8"/>
  <c r="AF50" i="8"/>
  <c r="AI46" i="8"/>
  <c r="AI51" i="8"/>
  <c r="AK49" i="8"/>
  <c r="AH47" i="8"/>
  <c r="AH49" i="8"/>
  <c r="AK48" i="8"/>
  <c r="AI50" i="8"/>
  <c r="AG49" i="8"/>
  <c r="AF46" i="8"/>
  <c r="AF51" i="8"/>
  <c r="AH48" i="8"/>
  <c r="AJ47" i="8"/>
  <c r="AJ51" i="8"/>
  <c r="AG50" i="8"/>
  <c r="AF49" i="8"/>
  <c r="AI47" i="8"/>
  <c r="AH46" i="8"/>
  <c r="AK50" i="8"/>
  <c r="AJ49" i="8"/>
  <c r="AG48" i="8"/>
  <c r="AI49" i="8"/>
  <c r="AK47" i="8"/>
  <c r="AK46" i="8"/>
  <c r="AG77" i="8"/>
  <c r="AF79" i="8"/>
  <c r="AJ78" i="8"/>
  <c r="AF78" i="8"/>
  <c r="AI79" i="8"/>
  <c r="AI74" i="8"/>
  <c r="AK78" i="8"/>
  <c r="AF76" i="8"/>
  <c r="AK77" i="8"/>
  <c r="AG74" i="8"/>
  <c r="AK76" i="8"/>
  <c r="AH78" i="8"/>
  <c r="AG78" i="8"/>
  <c r="AK74" i="8"/>
  <c r="AK79" i="8"/>
  <c r="AI76" i="8"/>
  <c r="AJ77" i="8"/>
  <c r="AK75" i="8"/>
  <c r="AH74" i="8"/>
  <c r="AF77" i="8"/>
  <c r="AJ75" i="8"/>
  <c r="AG79" i="8"/>
  <c r="AG76" i="8"/>
  <c r="AI77" i="8"/>
  <c r="AH79" i="8"/>
  <c r="AF75" i="8"/>
  <c r="AJ76" i="8"/>
  <c r="AH76" i="8"/>
  <c r="AF74" i="8"/>
  <c r="AI78" i="8"/>
  <c r="AI75" i="8"/>
  <c r="AH77" i="8"/>
  <c r="AH75" i="8"/>
  <c r="AJ74" i="8"/>
  <c r="AG75" i="8"/>
  <c r="AJ79" i="8"/>
  <c r="AR4" i="8"/>
  <c r="AS5" i="8"/>
  <c r="AR6" i="8"/>
  <c r="AS6" i="8"/>
  <c r="AT5" i="8"/>
  <c r="AR5" i="8"/>
  <c r="AT6" i="8"/>
  <c r="AT4" i="8"/>
  <c r="AS4" i="8"/>
  <c r="AH130" i="8"/>
  <c r="AK134" i="8"/>
  <c r="AH131" i="8"/>
  <c r="AI133" i="8"/>
  <c r="AI135" i="8"/>
  <c r="AG132" i="8"/>
  <c r="AI134" i="8"/>
  <c r="AK130" i="8"/>
  <c r="AK135" i="8"/>
  <c r="AJ132" i="8"/>
  <c r="AI131" i="8"/>
  <c r="AG134" i="8"/>
  <c r="AJ130" i="8"/>
  <c r="AF133" i="8"/>
  <c r="AH132" i="8"/>
  <c r="AH134" i="8"/>
  <c r="AF131" i="8"/>
  <c r="AJ131" i="8"/>
  <c r="AG130" i="8"/>
  <c r="AK131" i="8"/>
  <c r="AG133" i="8"/>
  <c r="AF134" i="8"/>
  <c r="AK132" i="8"/>
  <c r="AI130" i="8"/>
  <c r="AJ134" i="8"/>
  <c r="AH135" i="8"/>
  <c r="AJ135" i="8"/>
  <c r="AF130" i="8"/>
  <c r="AF132" i="8"/>
  <c r="AG135" i="8"/>
  <c r="AK133" i="8"/>
  <c r="AI132" i="8"/>
  <c r="AG131" i="8"/>
  <c r="AF135" i="8"/>
  <c r="AJ133" i="8"/>
  <c r="AH133" i="8"/>
  <c r="AA4" i="8" l="1" a="1"/>
  <c r="AA4" i="8" l="1"/>
  <c r="AA9" i="8"/>
  <c r="AD5" i="8"/>
  <c r="AE7" i="8"/>
  <c r="AB7" i="8"/>
  <c r="AE6" i="8"/>
  <c r="AC6" i="8"/>
  <c r="AE8" i="8"/>
  <c r="AD4" i="8"/>
  <c r="AD7" i="8"/>
  <c r="AD8" i="8"/>
  <c r="AA5" i="8"/>
  <c r="AB4" i="8"/>
  <c r="AB8" i="8"/>
  <c r="AF4" i="8"/>
  <c r="AE4" i="8"/>
  <c r="AB9" i="8"/>
  <c r="AB6" i="8"/>
  <c r="AE9" i="8"/>
  <c r="AF9" i="8"/>
  <c r="AC8" i="8"/>
  <c r="AF7" i="8"/>
  <c r="AD9" i="8"/>
  <c r="AA6" i="8"/>
  <c r="AB5" i="8"/>
  <c r="AD6" i="8"/>
  <c r="AA7" i="8"/>
  <c r="AC5" i="8"/>
  <c r="AF6" i="8"/>
  <c r="AC9" i="8"/>
  <c r="AF8" i="8"/>
  <c r="AC7" i="8"/>
  <c r="AA8" i="8"/>
  <c r="AC4" i="8"/>
  <c r="AF5" i="8"/>
  <c r="AE5" i="8"/>
  <c r="AY4" i="8" l="1" a="1"/>
  <c r="AV4" i="8" a="1"/>
  <c r="AV4" i="8" l="1"/>
  <c r="AV7" i="8"/>
  <c r="AW7" i="8"/>
  <c r="AX7" i="8"/>
  <c r="AV8" i="8"/>
  <c r="AW6" i="8"/>
  <c r="AX6" i="8"/>
  <c r="AW8" i="8"/>
  <c r="AV9" i="8"/>
  <c r="AX8" i="8"/>
  <c r="AX5" i="8"/>
  <c r="AV6" i="8"/>
  <c r="AW5" i="8"/>
  <c r="AX4" i="8"/>
  <c r="AX9" i="8"/>
  <c r="AW4" i="8"/>
  <c r="AW9" i="8"/>
  <c r="AV5" i="8"/>
  <c r="AY4" i="8"/>
  <c r="AZ6" i="8"/>
  <c r="AY6" i="8"/>
  <c r="BA6" i="8"/>
  <c r="AZ5" i="8"/>
  <c r="AY5" i="8"/>
  <c r="BA5" i="8"/>
  <c r="AZ4" i="8"/>
  <c r="BA4" i="8"/>
</calcChain>
</file>

<file path=xl/sharedStrings.xml><?xml version="1.0" encoding="utf-8"?>
<sst xmlns="http://schemas.openxmlformats.org/spreadsheetml/2006/main" count="590" uniqueCount="160">
  <si>
    <t>Z=1</t>
  </si>
  <si>
    <t>phi of dimer</t>
  </si>
  <si>
    <t>a+b+c</t>
  </si>
  <si>
    <r>
      <t>Γ^</t>
    </r>
    <r>
      <rPr>
        <sz val="11"/>
        <color theme="1"/>
        <rFont val="宋体"/>
        <family val="3"/>
        <charset val="134"/>
        <scheme val="minor"/>
      </rPr>
      <t>1/2</t>
    </r>
  </si>
  <si>
    <t>U1</t>
  </si>
  <si>
    <t>U</t>
  </si>
  <si>
    <t>Matrix_Γ^1/2</t>
  </si>
  <si>
    <r>
      <t>Φ</t>
    </r>
    <r>
      <rPr>
        <sz val="11"/>
        <color theme="1"/>
        <rFont val="宋体"/>
        <family val="3"/>
        <charset val="134"/>
        <scheme val="minor"/>
      </rPr>
      <t>13-x</t>
    </r>
  </si>
  <si>
    <t>c=1</t>
  </si>
  <si>
    <t>b</t>
  </si>
  <si>
    <t>a</t>
  </si>
  <si>
    <t>c=0</t>
  </si>
  <si>
    <t>c=-1</t>
  </si>
  <si>
    <t>a+b</t>
  </si>
  <si>
    <t>a+b-c</t>
  </si>
  <si>
    <t>a+c</t>
  </si>
  <si>
    <t>a-c</t>
  </si>
  <si>
    <t>a-b+c</t>
  </si>
  <si>
    <t>a-b</t>
  </si>
  <si>
    <t>a-b-c</t>
  </si>
  <si>
    <t>b+c</t>
  </si>
  <si>
    <t>b-c</t>
  </si>
  <si>
    <t>c</t>
  </si>
  <si>
    <t>center</t>
  </si>
  <si>
    <t>-c</t>
  </si>
  <si>
    <t>c-b</t>
  </si>
  <si>
    <t>-b</t>
  </si>
  <si>
    <t>-b-c</t>
  </si>
  <si>
    <t>-a+b+c</t>
  </si>
  <si>
    <t>-a+b</t>
  </si>
  <si>
    <t>-a+b-c</t>
  </si>
  <si>
    <t>-a+c</t>
  </si>
  <si>
    <t>-a</t>
  </si>
  <si>
    <t>-a-c</t>
  </si>
  <si>
    <t>-a-b+c</t>
  </si>
  <si>
    <t>-a-b</t>
  </si>
  <si>
    <t>-a-b-c</t>
  </si>
  <si>
    <t>HF631G_reopt_input</t>
  </si>
  <si>
    <t>6base</t>
  </si>
  <si>
    <t>変換後</t>
  </si>
  <si>
    <t>ASR</t>
  </si>
  <si>
    <t>ASR+AVG</t>
  </si>
  <si>
    <r>
      <rPr>
        <sz val="11"/>
        <color theme="1"/>
        <rFont val="宋体"/>
        <family val="3"/>
        <charset val="134"/>
        <scheme val="minor"/>
      </rPr>
      <t>矩</t>
    </r>
    <r>
      <rPr>
        <sz val="11"/>
        <color theme="1"/>
        <rFont val="宋体"/>
        <family val="3"/>
        <charset val="134"/>
        <scheme val="minor"/>
      </rPr>
      <t>阵变换计算用区域</t>
    </r>
  </si>
  <si>
    <t>L/G</t>
  </si>
  <si>
    <t>AVG</t>
  </si>
  <si>
    <t>1－ー２</t>
  </si>
  <si>
    <t>2--1</t>
  </si>
  <si>
    <t>a-bc</t>
  </si>
  <si>
    <t>ac</t>
  </si>
  <si>
    <t>bc</t>
  </si>
  <si>
    <t>local</t>
  </si>
  <si>
    <t>global</t>
  </si>
  <si>
    <t>LF</t>
  </si>
  <si>
    <t>p1.exp</t>
  </si>
  <si>
    <t>p1.cal</t>
  </si>
  <si>
    <t>p2.cal</t>
  </si>
  <si>
    <t>p3.exp</t>
  </si>
  <si>
    <t>p3.cal</t>
  </si>
  <si>
    <t>cal_local</t>
  </si>
  <si>
    <t>*sf</t>
  </si>
  <si>
    <t>mode4</t>
  </si>
  <si>
    <t>mode5</t>
  </si>
  <si>
    <t>mode6</t>
  </si>
  <si>
    <t>b1</t>
  </si>
  <si>
    <t>b2</t>
  </si>
  <si>
    <t>b3</t>
  </si>
  <si>
    <t>route1</t>
  </si>
  <si>
    <t>long</t>
  </si>
  <si>
    <t>route2</t>
  </si>
  <si>
    <t>route3</t>
  </si>
  <si>
    <t>Γ</t>
  </si>
  <si>
    <t>X</t>
  </si>
  <si>
    <t>M</t>
  </si>
  <si>
    <t>R</t>
  </si>
  <si>
    <t>Y</t>
  </si>
  <si>
    <t>Z</t>
  </si>
  <si>
    <r>
      <t>b</t>
    </r>
    <r>
      <rPr>
        <sz val="11"/>
        <color theme="1"/>
        <rFont val="宋体"/>
        <family val="3"/>
        <charset val="134"/>
        <scheme val="minor"/>
      </rPr>
      <t>3lyp_re</t>
    </r>
    <r>
      <rPr>
        <sz val="11"/>
        <color theme="1"/>
        <rFont val="宋体"/>
        <family val="3"/>
        <charset val="134"/>
        <scheme val="minor"/>
      </rPr>
      <t>_input</t>
    </r>
    <phoneticPr fontId="6"/>
  </si>
  <si>
    <r>
      <t>a</t>
    </r>
    <r>
      <rPr>
        <sz val="11"/>
        <color theme="1"/>
        <rFont val="宋体"/>
        <family val="3"/>
        <charset val="128"/>
        <scheme val="minor"/>
      </rPr>
      <t>-c</t>
    </r>
    <phoneticPr fontId="6"/>
  </si>
  <si>
    <r>
      <t>a</t>
    </r>
    <r>
      <rPr>
        <sz val="11"/>
        <color theme="1"/>
        <rFont val="宋体"/>
        <family val="3"/>
        <charset val="128"/>
        <scheme val="minor"/>
      </rPr>
      <t>+b</t>
    </r>
    <phoneticPr fontId="6"/>
  </si>
  <si>
    <r>
      <t>a</t>
    </r>
    <r>
      <rPr>
        <sz val="11"/>
        <color theme="1"/>
        <rFont val="宋体"/>
        <family val="3"/>
        <charset val="128"/>
        <scheme val="minor"/>
      </rPr>
      <t>+b+c</t>
    </r>
    <phoneticPr fontId="6"/>
  </si>
  <si>
    <r>
      <t>a</t>
    </r>
    <r>
      <rPr>
        <sz val="11"/>
        <color theme="1"/>
        <rFont val="宋体"/>
        <family val="3"/>
        <charset val="128"/>
        <scheme val="minor"/>
      </rPr>
      <t>+b-c</t>
    </r>
    <phoneticPr fontId="6"/>
  </si>
  <si>
    <r>
      <t>a-b</t>
    </r>
    <r>
      <rPr>
        <sz val="11"/>
        <color theme="1"/>
        <rFont val="宋体"/>
        <family val="3"/>
        <charset val="134"/>
        <scheme val="minor"/>
      </rPr>
      <t>+</t>
    </r>
    <r>
      <rPr>
        <sz val="11"/>
        <color theme="1"/>
        <rFont val="宋体"/>
        <family val="3"/>
        <charset val="134"/>
        <scheme val="minor"/>
      </rPr>
      <t>c</t>
    </r>
    <phoneticPr fontId="6"/>
  </si>
  <si>
    <r>
      <t>a</t>
    </r>
    <r>
      <rPr>
        <sz val="11"/>
        <color theme="1"/>
        <rFont val="宋体"/>
        <family val="3"/>
        <charset val="128"/>
        <scheme val="minor"/>
      </rPr>
      <t>-b-c</t>
    </r>
    <phoneticPr fontId="6"/>
  </si>
  <si>
    <r>
      <t>b</t>
    </r>
    <r>
      <rPr>
        <sz val="11"/>
        <color theme="1"/>
        <rFont val="宋体"/>
        <family val="3"/>
        <charset val="128"/>
        <scheme val="minor"/>
      </rPr>
      <t>-c</t>
    </r>
    <phoneticPr fontId="6"/>
  </si>
  <si>
    <r>
      <t>R</t>
    </r>
    <r>
      <rPr>
        <sz val="11"/>
        <color theme="1"/>
        <rFont val="宋体"/>
        <family val="3"/>
        <charset val="128"/>
        <scheme val="minor"/>
      </rPr>
      <t>ebuild</t>
    </r>
    <phoneticPr fontId="6"/>
  </si>
  <si>
    <r>
      <t>A</t>
    </r>
    <r>
      <rPr>
        <sz val="11"/>
        <color theme="1"/>
        <rFont val="宋体"/>
        <family val="3"/>
        <charset val="128"/>
        <scheme val="minor"/>
      </rPr>
      <t>SR</t>
    </r>
    <phoneticPr fontId="6"/>
  </si>
  <si>
    <r>
      <t>A</t>
    </r>
    <r>
      <rPr>
        <sz val="11"/>
        <color theme="1"/>
        <rFont val="宋体"/>
        <family val="3"/>
        <charset val="128"/>
        <scheme val="minor"/>
      </rPr>
      <t>SR+AVG</t>
    </r>
    <phoneticPr fontId="6"/>
  </si>
  <si>
    <t>原数据</t>
    <phoneticPr fontId="5" type="noConversion"/>
  </si>
  <si>
    <t>Globa</t>
    <phoneticPr fontId="6"/>
  </si>
  <si>
    <r>
      <t>no</t>
    </r>
    <r>
      <rPr>
        <sz val="11"/>
        <color theme="1"/>
        <rFont val="宋体"/>
        <family val="3"/>
        <charset val="128"/>
        <scheme val="minor"/>
      </rPr>
      <t xml:space="preserve"> ASR</t>
    </r>
    <phoneticPr fontId="6"/>
  </si>
  <si>
    <r>
      <t>G</t>
    </r>
    <r>
      <rPr>
        <sz val="11"/>
        <color theme="1"/>
        <rFont val="宋体"/>
        <family val="3"/>
        <charset val="128"/>
        <scheme val="minor"/>
      </rPr>
      <t>lobal</t>
    </r>
    <phoneticPr fontId="6"/>
  </si>
  <si>
    <r>
      <t>g</t>
    </r>
    <r>
      <rPr>
        <sz val="11"/>
        <color theme="1"/>
        <rFont val="宋体"/>
        <family val="3"/>
        <charset val="128"/>
        <scheme val="minor"/>
      </rPr>
      <t>amma</t>
    </r>
    <phoneticPr fontId="6"/>
  </si>
  <si>
    <t>values:</t>
  </si>
  <si>
    <r>
      <t>s</t>
    </r>
    <r>
      <rPr>
        <sz val="11"/>
        <color theme="1"/>
        <rFont val="宋体"/>
        <family val="3"/>
        <charset val="128"/>
        <scheme val="minor"/>
      </rPr>
      <t>f</t>
    </r>
    <phoneticPr fontId="6"/>
  </si>
  <si>
    <r>
      <t>r</t>
    </r>
    <r>
      <rPr>
        <sz val="11"/>
        <color theme="1"/>
        <rFont val="宋体"/>
        <family val="3"/>
        <charset val="128"/>
        <scheme val="minor"/>
      </rPr>
      <t>e</t>
    </r>
    <phoneticPr fontId="5" type="noConversion"/>
  </si>
  <si>
    <r>
      <t>a</t>
    </r>
    <r>
      <rPr>
        <sz val="11"/>
        <color theme="1"/>
        <rFont val="宋体"/>
        <family val="3"/>
        <charset val="128"/>
        <scheme val="minor"/>
      </rPr>
      <t>sr</t>
    </r>
    <phoneticPr fontId="5" type="noConversion"/>
  </si>
  <si>
    <t>asr+avg</t>
    <phoneticPr fontId="5" type="noConversion"/>
  </si>
  <si>
    <r>
      <t>A</t>
    </r>
    <r>
      <rPr>
        <sz val="11"/>
        <color theme="1"/>
        <rFont val="宋体"/>
        <family val="3"/>
        <charset val="128"/>
        <scheme val="minor"/>
      </rPr>
      <t>VG</t>
    </r>
    <phoneticPr fontId="6"/>
  </si>
  <si>
    <t>Γ-Y-H-C-E-M1-A-X-H1</t>
  </si>
  <si>
    <t>M-D-Z</t>
  </si>
  <si>
    <t>Y-D</t>
  </si>
  <si>
    <t>A</t>
  </si>
  <si>
    <t>D</t>
  </si>
  <si>
    <t>C</t>
  </si>
  <si>
    <t>H</t>
  </si>
  <si>
    <t>D1</t>
  </si>
  <si>
    <t>E</t>
  </si>
  <si>
    <t>M1</t>
  </si>
  <si>
    <t>H1</t>
  </si>
  <si>
    <t>H2</t>
  </si>
  <si>
    <t>M2</t>
  </si>
  <si>
    <t>Y1</t>
  </si>
  <si>
    <r>
      <rPr>
        <sz val="11"/>
        <color theme="1"/>
        <rFont val="宋体"/>
        <family val="3"/>
        <charset val="128"/>
        <scheme val="minor"/>
      </rPr>
      <t>l</t>
    </r>
    <r>
      <rPr>
        <sz val="11"/>
        <color theme="1"/>
        <rFont val="宋体"/>
        <family val="3"/>
        <charset val="128"/>
        <scheme val="minor"/>
      </rPr>
      <t>ong</t>
    </r>
  </si>
  <si>
    <r>
      <rPr>
        <sz val="11"/>
        <color theme="1"/>
        <rFont val="宋体"/>
        <family val="3"/>
        <charset val="128"/>
        <scheme val="minor"/>
      </rPr>
      <t>b</t>
    </r>
    <r>
      <rPr>
        <sz val="11"/>
        <color theme="1"/>
        <rFont val="宋体"/>
        <family val="3"/>
        <charset val="128"/>
        <scheme val="minor"/>
      </rPr>
      <t>3/b1*cos</t>
    </r>
  </si>
  <si>
    <r>
      <rPr>
        <sz val="11"/>
        <color theme="1"/>
        <rFont val="宋体"/>
        <family val="3"/>
        <charset val="128"/>
        <scheme val="minor"/>
      </rPr>
      <t>b</t>
    </r>
    <r>
      <rPr>
        <sz val="11"/>
        <color theme="1"/>
        <rFont val="宋体"/>
        <family val="3"/>
        <charset val="128"/>
        <scheme val="minor"/>
      </rPr>
      <t>1/b3*cos</t>
    </r>
  </si>
  <si>
    <r>
      <rPr>
        <sz val="11"/>
        <color theme="1"/>
        <rFont val="宋体"/>
        <family val="3"/>
        <charset val="128"/>
        <scheme val="minor"/>
      </rPr>
      <t>m</t>
    </r>
    <r>
      <rPr>
        <sz val="11"/>
        <color theme="1"/>
        <rFont val="宋体"/>
        <family val="3"/>
        <charset val="128"/>
        <scheme val="minor"/>
      </rPr>
      <t>1</t>
    </r>
  </si>
  <si>
    <r>
      <rPr>
        <sz val="11"/>
        <color theme="1"/>
        <rFont val="宋体"/>
        <family val="3"/>
        <charset val="128"/>
        <scheme val="minor"/>
      </rPr>
      <t>m</t>
    </r>
    <r>
      <rPr>
        <sz val="11"/>
        <color theme="1"/>
        <rFont val="宋体"/>
        <family val="3"/>
        <charset val="128"/>
        <scheme val="minor"/>
      </rPr>
      <t>2</t>
    </r>
  </si>
  <si>
    <r>
      <rPr>
        <sz val="11"/>
        <color theme="1"/>
        <rFont val="宋体"/>
        <family val="3"/>
        <charset val="128"/>
        <scheme val="minor"/>
      </rPr>
      <t>m</t>
    </r>
    <r>
      <rPr>
        <sz val="11"/>
        <color theme="1"/>
        <rFont val="宋体"/>
        <family val="3"/>
        <charset val="128"/>
        <scheme val="minor"/>
      </rPr>
      <t>3</t>
    </r>
  </si>
  <si>
    <t>HF</t>
    <phoneticPr fontId="6"/>
  </si>
  <si>
    <t>13*</t>
  </si>
  <si>
    <t>13*</t>
    <phoneticPr fontId="6"/>
  </si>
  <si>
    <t>0*</t>
  </si>
  <si>
    <t>1*</t>
  </si>
  <si>
    <t>2*</t>
  </si>
  <si>
    <t>3*</t>
  </si>
  <si>
    <t>4*</t>
  </si>
  <si>
    <t>5*</t>
  </si>
  <si>
    <t>6*</t>
  </si>
  <si>
    <t>7*</t>
  </si>
  <si>
    <t>8*</t>
  </si>
  <si>
    <t>9*</t>
  </si>
  <si>
    <t>10*</t>
  </si>
  <si>
    <t>11*</t>
  </si>
  <si>
    <t>12*</t>
  </si>
  <si>
    <t>14*</t>
  </si>
  <si>
    <t>15*</t>
  </si>
  <si>
    <t>16*</t>
  </si>
  <si>
    <t>17*</t>
  </si>
  <si>
    <t>18*</t>
  </si>
  <si>
    <t>19*</t>
  </si>
  <si>
    <t>20*</t>
  </si>
  <si>
    <t>21*</t>
  </si>
  <si>
    <t>22*</t>
  </si>
  <si>
    <t>23*</t>
  </si>
  <si>
    <t>24*</t>
  </si>
  <si>
    <t>25*</t>
  </si>
  <si>
    <t>26*</t>
  </si>
  <si>
    <t>Known</t>
  </si>
  <si>
    <t>T</t>
  </si>
  <si>
    <t>I</t>
  </si>
  <si>
    <t>R+T</t>
  </si>
  <si>
    <t>M+T</t>
  </si>
  <si>
    <t>T+I</t>
  </si>
  <si>
    <r>
      <rPr>
        <b/>
        <sz val="16"/>
        <color theme="1"/>
        <rFont val="宋体"/>
        <family val="3"/>
        <charset val="128"/>
        <scheme val="minor"/>
      </rPr>
      <t>DCLBEN</t>
    </r>
    <r>
      <rPr>
        <b/>
        <sz val="16"/>
        <color theme="1"/>
        <rFont val="宋体"/>
        <family val="3"/>
        <charset val="128"/>
        <scheme val="minor"/>
      </rPr>
      <t>06</t>
    </r>
  </si>
  <si>
    <t>Mirror</t>
  </si>
  <si>
    <t>Rotation</t>
  </si>
  <si>
    <t>*</t>
  </si>
  <si>
    <t>glide molecule</t>
  </si>
  <si>
    <t>Transpose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</si>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</sst>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28"/>
      <scheme val="minor"/>
    </font>
    <font>
      <sz val="11"/>
      <color rgb="FFD4D4D4"/>
      <name val="Consolas"/>
      <family val="3"/>
    </font>
    <font>
      <b/>
      <sz val="18"/>
      <color theme="1"/>
      <name val="宋体"/>
      <family val="3"/>
      <charset val="128"/>
      <scheme val="minor"/>
    </font>
    <font>
      <b/>
      <sz val="14"/>
      <color theme="1"/>
      <name val="宋体"/>
      <family val="3"/>
      <charset val="128"/>
      <scheme val="minor"/>
    </font>
    <font>
      <b/>
      <sz val="16"/>
      <color theme="1"/>
      <name val="宋体"/>
      <family val="3"/>
      <charset val="128"/>
      <scheme val="minor"/>
    </font>
    <font>
      <sz val="18"/>
      <color theme="1"/>
      <name val="宋体"/>
      <family val="3"/>
      <charset val="128"/>
      <scheme val="minor"/>
    </font>
    <font>
      <sz val="20"/>
      <color theme="1"/>
      <name val="宋体"/>
      <family val="3"/>
      <charset val="128"/>
      <scheme val="minor"/>
    </font>
    <font>
      <sz val="24"/>
      <color theme="1"/>
      <name val="宋体"/>
      <family val="3"/>
      <charset val="128"/>
      <scheme val="minor"/>
    </font>
    <font>
      <sz val="11"/>
      <name val="宋体"/>
      <family val="3"/>
      <charset val="128"/>
      <scheme val="minor"/>
    </font>
    <font>
      <sz val="16"/>
      <color theme="1"/>
      <name val="宋体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2DE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56" fontId="2" fillId="0" borderId="0" xfId="0" applyNumberFormat="1" applyFont="1" applyAlignment="1"/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4" xfId="0" applyFont="1" applyBorder="1">
      <alignment vertical="center"/>
    </xf>
    <xf numFmtId="0" fontId="0" fillId="0" borderId="3" xfId="0" applyBorder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1" fillId="2" borderId="0" xfId="0" applyFont="1" applyFill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7" fillId="0" borderId="0" xfId="0" applyFont="1" applyAlignment="1"/>
    <xf numFmtId="0" fontId="8" fillId="0" borderId="0" xfId="0" applyFont="1">
      <alignment vertical="center"/>
    </xf>
    <xf numFmtId="0" fontId="0" fillId="0" borderId="0" xfId="0" applyAlignme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/>
    <xf numFmtId="0" fontId="11" fillId="4" borderId="5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0" borderId="0" xfId="0" applyFont="1" applyAlignment="1"/>
    <xf numFmtId="0" fontId="13" fillId="0" borderId="0" xfId="0" applyFont="1" applyAlignment="1">
      <alignment horizontal="center" vertical="center"/>
    </xf>
    <xf numFmtId="0" fontId="0" fillId="5" borderId="0" xfId="0" applyFill="1" applyAlignment="1"/>
    <xf numFmtId="0" fontId="14" fillId="0" borderId="0" xfId="0" applyFont="1" applyAlignment="1"/>
    <xf numFmtId="0" fontId="0" fillId="2" borderId="0" xfId="0" applyFill="1" applyAlignment="1"/>
    <xf numFmtId="0" fontId="0" fillId="6" borderId="0" xfId="0" applyFill="1" applyAlignment="1"/>
    <xf numFmtId="0" fontId="11" fillId="7" borderId="6" xfId="0" applyFont="1" applyFill="1" applyBorder="1" applyAlignment="1">
      <alignment horizontal="center" vertical="center"/>
    </xf>
    <xf numFmtId="0" fontId="15" fillId="8" borderId="0" xfId="0" applyFont="1" applyFill="1" applyAlignment="1"/>
    <xf numFmtId="0" fontId="0" fillId="7" borderId="0" xfId="0" applyFill="1" applyAlignment="1"/>
    <xf numFmtId="0" fontId="13" fillId="0" borderId="0" xfId="0" applyFont="1" applyAlignment="1"/>
    <xf numFmtId="0" fontId="0" fillId="9" borderId="0" xfId="0" applyFill="1" applyAlignment="1"/>
    <xf numFmtId="0" fontId="0" fillId="4" borderId="0" xfId="0" applyFill="1" applyAlignment="1"/>
    <xf numFmtId="0" fontId="11" fillId="2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1" fillId="0" borderId="4" xfId="0" applyFont="1" applyBorder="1" applyAlignment="1"/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/>
    <xf numFmtId="0" fontId="11" fillId="6" borderId="5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8" borderId="12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8" borderId="11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0" fillId="0" borderId="0" xfId="0" applyFont="1" applyAlignment="1"/>
    <xf numFmtId="0" fontId="10" fillId="0" borderId="5" xfId="0" applyFont="1" applyBorder="1" applyAlignment="1"/>
    <xf numFmtId="0" fontId="10" fillId="0" borderId="7" xfId="0" applyFont="1" applyBorder="1" applyAlignment="1"/>
    <xf numFmtId="0" fontId="10" fillId="0" borderId="9" xfId="0" applyFont="1" applyBorder="1" applyAlignment="1"/>
    <xf numFmtId="0" fontId="0" fillId="0" borderId="7" xfId="0" applyBorder="1" applyAlignment="1"/>
    <xf numFmtId="0" fontId="11" fillId="8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DCLBEN06 LF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[2]HF631G_reopt_input_6base!$N$211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[2]HF631G_reopt_input_6base!$O$210:$W$210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[2]HF631G_reopt_input_6base!$O$211:$W$211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3-9C4F-965B-B0E932260026}"/>
            </c:ext>
          </c:extLst>
        </c:ser>
        <c:ser>
          <c:idx val="1"/>
          <c:order val="1"/>
          <c:tx>
            <c:strRef>
              <c:f>[2]HF631G_reopt_input_6base!$N$212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[2]HF631G_reopt_input_6base!$O$210:$W$210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[2]HF631G_reopt_input_6base!$O$212:$W$212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43-9C4F-965B-B0E932260026}"/>
            </c:ext>
          </c:extLst>
        </c:ser>
        <c:ser>
          <c:idx val="2"/>
          <c:order val="2"/>
          <c:tx>
            <c:strRef>
              <c:f>[2]HF631G_reopt_input_6base!$N$213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[2]HF631G_reopt_input_6base!$O$210:$W$210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[2]HF631G_reopt_input_6base!$O$213:$W$213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43-9C4F-965B-B0E932260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160603"/>
        <c:axId val="343282230"/>
      </c:lineChart>
      <c:catAx>
        <c:axId val="7081606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282230"/>
        <c:crosses val="autoZero"/>
        <c:auto val="1"/>
        <c:lblAlgn val="ctr"/>
        <c:lblOffset val="100"/>
        <c:noMultiLvlLbl val="0"/>
      </c:catAx>
      <c:valAx>
        <c:axId val="3432822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81606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0" y="11874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8900" y="207010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6200" y="29527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>
          <a:off x="-150495" y="2731770"/>
          <a:ext cx="453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>
          <a:off x="-132715" y="1840865"/>
          <a:ext cx="44386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>
          <a:off x="-131445" y="966470"/>
          <a:ext cx="453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95250" y="11588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88900" y="20224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76200" y="28860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rot="16200000">
          <a:off x="-146050" y="26701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rot="16200000">
          <a:off x="-133350" y="17938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rot="16200000">
          <a:off x="-127000" y="9429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95250" y="11874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88900" y="207010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76200" y="29527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rot="16200000">
          <a:off x="-150813" y="2732088"/>
          <a:ext cx="454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rot="16200000">
          <a:off x="-133350" y="1841500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rot="16200000">
          <a:off x="-131763" y="966788"/>
          <a:ext cx="454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382270</xdr:colOff>
      <xdr:row>4</xdr:row>
      <xdr:rowOff>144780</xdr:rowOff>
    </xdr:from>
    <xdr:to>
      <xdr:col>21</xdr:col>
      <xdr:colOff>634365</xdr:colOff>
      <xdr:row>35</xdr:row>
      <xdr:rowOff>29845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9870" y="830580"/>
          <a:ext cx="3709670" cy="52000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445135</xdr:colOff>
      <xdr:row>156</xdr:row>
      <xdr:rowOff>126365</xdr:rowOff>
    </xdr:from>
    <xdr:to>
      <xdr:col>17</xdr:col>
      <xdr:colOff>692150</xdr:colOff>
      <xdr:row>203</xdr:row>
      <xdr:rowOff>137795</xdr:rowOff>
    </xdr:to>
    <xdr:pic>
      <xdr:nvPicPr>
        <xdr:cNvPr id="6" name="図 8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635" y="24891365"/>
          <a:ext cx="11454765" cy="7472680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204</xdr:row>
      <xdr:rowOff>76200</xdr:rowOff>
    </xdr:from>
    <xdr:to>
      <xdr:col>18</xdr:col>
      <xdr:colOff>371475</xdr:colOff>
      <xdr:row>219</xdr:row>
      <xdr:rowOff>104775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194</xdr:row>
      <xdr:rowOff>104775</xdr:rowOff>
    </xdr:from>
    <xdr:to>
      <xdr:col>15</xdr:col>
      <xdr:colOff>180975</xdr:colOff>
      <xdr:row>237</xdr:row>
      <xdr:rowOff>93503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34166175"/>
          <a:ext cx="10058400" cy="7361078"/>
        </a:xfrm>
        <a:prstGeom prst="rect">
          <a:avLst/>
        </a:prstGeom>
      </xdr:spPr>
    </xdr:pic>
    <xdr:clientData/>
  </xdr:twoCellAnchor>
  <xdr:twoCellAnchor editAs="oneCell">
    <xdr:from>
      <xdr:col>16</xdr:col>
      <xdr:colOff>419100</xdr:colOff>
      <xdr:row>194</xdr:row>
      <xdr:rowOff>0</xdr:rowOff>
    </xdr:from>
    <xdr:to>
      <xdr:col>30</xdr:col>
      <xdr:colOff>476250</xdr:colOff>
      <xdr:row>236</xdr:row>
      <xdr:rowOff>160178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34080450"/>
          <a:ext cx="10058400" cy="7361078"/>
        </a:xfrm>
        <a:prstGeom prst="rect">
          <a:avLst/>
        </a:prstGeom>
      </xdr:spPr>
    </xdr:pic>
    <xdr:clientData/>
  </xdr:twoCellAnchor>
  <xdr:twoCellAnchor editAs="oneCell">
    <xdr:from>
      <xdr:col>31</xdr:col>
      <xdr:colOff>485775</xdr:colOff>
      <xdr:row>193</xdr:row>
      <xdr:rowOff>171450</xdr:rowOff>
    </xdr:from>
    <xdr:to>
      <xdr:col>46</xdr:col>
      <xdr:colOff>247650</xdr:colOff>
      <xdr:row>236</xdr:row>
      <xdr:rowOff>141128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17100" y="34061400"/>
          <a:ext cx="10058400" cy="736107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ad_fai_03_fqv9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CLBEN06/HF_6-31G/HF_6-31G/reopt1@1/DCLBEN06reopt_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=-1"/>
      <sheetName val="c=0"/>
      <sheetName val="c=1"/>
      <sheetName val="面心c=-1"/>
      <sheetName val="面心c=0"/>
      <sheetName val="面心c=1"/>
      <sheetName val="Γ"/>
      <sheetName val="lattice constant"/>
      <sheetName val="k-path"/>
      <sheetName val="SO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A5">
            <v>0.91846652168064746</v>
          </cell>
          <cell r="B5">
            <v>1.0435468059691515</v>
          </cell>
          <cell r="C5">
            <v>1.0683646186908422</v>
          </cell>
          <cell r="D5">
            <v>90</v>
          </cell>
          <cell r="E5">
            <v>52.489999999999995</v>
          </cell>
          <cell r="F5">
            <v>90</v>
          </cell>
        </row>
      </sheetData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631G_reopt_input_6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93"/>
  <sheetViews>
    <sheetView zoomScale="90" zoomScaleNormal="90" workbookViewId="0">
      <selection activeCell="AG8" sqref="AG8"/>
    </sheetView>
  </sheetViews>
  <sheetFormatPr baseColWidth="10" defaultColWidth="9" defaultRowHeight="14"/>
  <cols>
    <col min="34" max="36" width="9.33203125"/>
  </cols>
  <sheetData>
    <row r="1" spans="1:62" ht="15" thickBot="1">
      <c r="A1" t="s">
        <v>0</v>
      </c>
      <c r="C1" t="s">
        <v>1</v>
      </c>
      <c r="F1" s="21"/>
      <c r="G1" s="22" t="s">
        <v>2</v>
      </c>
      <c r="H1" s="22">
        <v>26</v>
      </c>
      <c r="I1" s="21"/>
      <c r="J1" s="21"/>
      <c r="K1" s="21"/>
      <c r="L1" s="21"/>
      <c r="T1" s="40" t="s">
        <v>3</v>
      </c>
      <c r="U1" s="21" t="s">
        <v>2</v>
      </c>
      <c r="V1" s="21">
        <v>26</v>
      </c>
      <c r="W1" s="21"/>
      <c r="X1" s="21"/>
      <c r="Y1" s="21"/>
      <c r="Z1" s="21"/>
      <c r="AH1" s="42" t="s">
        <v>4</v>
      </c>
      <c r="AL1" t="s">
        <v>5</v>
      </c>
      <c r="AY1" s="44" t="s">
        <v>6</v>
      </c>
    </row>
    <row r="2" spans="1:62">
      <c r="C2" s="23" t="s">
        <v>7</v>
      </c>
      <c r="F2" s="21"/>
      <c r="G2" s="24"/>
      <c r="H2" s="25"/>
      <c r="I2" s="25"/>
      <c r="J2" s="25"/>
      <c r="K2" s="25"/>
      <c r="L2" s="34"/>
      <c r="M2" s="35"/>
      <c r="N2" s="35"/>
      <c r="O2" s="35"/>
      <c r="P2" s="35"/>
      <c r="Q2" s="35"/>
      <c r="R2" s="41"/>
      <c r="U2" s="24">
        <f t="array" ref="U2:AF13">MMULT(MMULT(AL2:AW13,AY2:BJ13),TRANSPOSE(AL2:AW13))</f>
        <v>0.28671871515033592</v>
      </c>
      <c r="V2" s="25">
        <v>3.4979840003723783E-7</v>
      </c>
      <c r="W2" s="25">
        <v>2.1907128320078351E-6</v>
      </c>
      <c r="X2" s="25">
        <v>0</v>
      </c>
      <c r="Y2" s="25">
        <v>0</v>
      </c>
      <c r="Z2" s="34">
        <v>0</v>
      </c>
      <c r="AA2" s="35">
        <v>0</v>
      </c>
      <c r="AB2" s="35">
        <v>0</v>
      </c>
      <c r="AC2" s="35">
        <v>0</v>
      </c>
      <c r="AD2" s="35">
        <v>0</v>
      </c>
      <c r="AE2" s="35">
        <v>0</v>
      </c>
      <c r="AF2" s="41">
        <v>0</v>
      </c>
      <c r="AH2" s="43">
        <v>-0.82311999999999996</v>
      </c>
      <c r="AI2" s="35">
        <v>0.50938000000000005</v>
      </c>
      <c r="AJ2" s="41">
        <v>0.251</v>
      </c>
      <c r="AL2" s="43">
        <f t="array" ref="AL2:AN4">AH2:AJ4</f>
        <v>-0.82311999999999996</v>
      </c>
      <c r="AM2" s="35">
        <v>0.50938000000000005</v>
      </c>
      <c r="AN2" s="35">
        <v>0.251</v>
      </c>
      <c r="AO2" s="35">
        <v>0</v>
      </c>
      <c r="AP2" s="35">
        <v>0</v>
      </c>
      <c r="AQ2" s="41">
        <v>0</v>
      </c>
      <c r="AR2" s="35">
        <v>0</v>
      </c>
      <c r="AS2" s="35">
        <v>0</v>
      </c>
      <c r="AT2" s="35">
        <v>0</v>
      </c>
      <c r="AU2" s="35">
        <v>0</v>
      </c>
      <c r="AV2" s="35">
        <v>0</v>
      </c>
      <c r="AW2" s="41">
        <v>0</v>
      </c>
      <c r="AY2" s="13">
        <v>0.28671999999999997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8">
        <v>0</v>
      </c>
    </row>
    <row r="3" spans="1:62">
      <c r="A3" s="21"/>
      <c r="B3" s="21" t="s">
        <v>8</v>
      </c>
      <c r="C3" s="21"/>
      <c r="D3" s="21"/>
      <c r="F3" s="21"/>
      <c r="G3" s="26"/>
      <c r="H3" s="21"/>
      <c r="I3" s="21"/>
      <c r="J3" s="21"/>
      <c r="K3" s="21"/>
      <c r="L3" s="36"/>
      <c r="R3" s="38"/>
      <c r="U3" s="26">
        <v>3.4979840005111562E-7</v>
      </c>
      <c r="V3" s="21">
        <v>0.28672055660953594</v>
      </c>
      <c r="W3" s="21">
        <v>-2.3602503679970299E-6</v>
      </c>
      <c r="X3" s="21">
        <v>0</v>
      </c>
      <c r="Y3" s="21">
        <v>0</v>
      </c>
      <c r="Z3" s="36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8">
        <v>0</v>
      </c>
      <c r="AH3" s="31">
        <v>0.56511999999999996</v>
      </c>
      <c r="AI3">
        <v>0.69137999999999999</v>
      </c>
      <c r="AJ3" s="38">
        <v>0.45014999999999999</v>
      </c>
      <c r="AL3" s="31">
        <v>0.56511999999999996</v>
      </c>
      <c r="AM3">
        <v>0.69137999999999999</v>
      </c>
      <c r="AN3">
        <v>0.45014999999999999</v>
      </c>
      <c r="AO3">
        <v>0</v>
      </c>
      <c r="AP3">
        <v>0</v>
      </c>
      <c r="AQ3" s="38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8">
        <v>0</v>
      </c>
      <c r="AY3" s="15">
        <v>0</v>
      </c>
      <c r="AZ3" s="2">
        <v>0.28671999999999997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19">
        <v>0</v>
      </c>
    </row>
    <row r="4" spans="1:62" ht="15" thickBot="1">
      <c r="A4" s="21" t="s">
        <v>9</v>
      </c>
      <c r="B4" s="27">
        <v>8</v>
      </c>
      <c r="C4" s="28">
        <v>17</v>
      </c>
      <c r="D4" s="28">
        <v>26</v>
      </c>
      <c r="F4" s="21"/>
      <c r="G4" s="26"/>
      <c r="H4" s="21"/>
      <c r="I4" s="21"/>
      <c r="J4" s="21"/>
      <c r="K4" s="21"/>
      <c r="L4" s="36"/>
      <c r="R4" s="38"/>
      <c r="U4" s="26">
        <v>2.1907128320078351E-6</v>
      </c>
      <c r="V4" s="21">
        <v>-2.3602503679970299E-6</v>
      </c>
      <c r="W4" s="21">
        <v>0.28671838917836795</v>
      </c>
      <c r="X4" s="21">
        <v>0</v>
      </c>
      <c r="Y4" s="21">
        <v>0</v>
      </c>
      <c r="Z4" s="36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8">
        <v>0</v>
      </c>
      <c r="AH4" s="32">
        <v>5.5750000000000001E-2</v>
      </c>
      <c r="AI4" s="33">
        <v>0.51236999999999999</v>
      </c>
      <c r="AJ4" s="39">
        <v>-0.85694999999999999</v>
      </c>
      <c r="AL4" s="31">
        <v>5.5750000000000001E-2</v>
      </c>
      <c r="AM4">
        <v>0.51236999999999999</v>
      </c>
      <c r="AN4">
        <v>-0.85694999999999999</v>
      </c>
      <c r="AO4">
        <v>0</v>
      </c>
      <c r="AP4">
        <v>0</v>
      </c>
      <c r="AQ4" s="38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8">
        <v>0</v>
      </c>
      <c r="AY4" s="15">
        <v>0</v>
      </c>
      <c r="AZ4" s="2">
        <v>0</v>
      </c>
      <c r="BA4" s="2">
        <v>0.28671999999999997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19">
        <v>0</v>
      </c>
    </row>
    <row r="5" spans="1:62" ht="15" thickBot="1">
      <c r="A5" s="21"/>
      <c r="B5" s="27">
        <v>5</v>
      </c>
      <c r="C5" s="28">
        <v>14</v>
      </c>
      <c r="D5" s="28">
        <v>23</v>
      </c>
      <c r="F5" s="21"/>
      <c r="G5" s="26"/>
      <c r="H5" s="21"/>
      <c r="I5" s="21"/>
      <c r="J5" s="21"/>
      <c r="K5" s="21"/>
      <c r="L5" s="36"/>
      <c r="R5" s="38"/>
      <c r="U5" s="26">
        <v>0</v>
      </c>
      <c r="V5" s="21">
        <v>0</v>
      </c>
      <c r="W5" s="21">
        <v>0</v>
      </c>
      <c r="X5" s="21">
        <v>0.4218785111085</v>
      </c>
      <c r="Y5" s="21">
        <v>-0.142581226887808</v>
      </c>
      <c r="Z5" s="36">
        <v>-2.5709594661045998E-2</v>
      </c>
      <c r="AA5">
        <v>0</v>
      </c>
      <c r="AB5">
        <v>0</v>
      </c>
      <c r="AC5">
        <v>0</v>
      </c>
      <c r="AD5">
        <v>0</v>
      </c>
      <c r="AE5">
        <v>0</v>
      </c>
      <c r="AF5" s="38">
        <v>0</v>
      </c>
      <c r="AL5" s="31">
        <v>0</v>
      </c>
      <c r="AM5">
        <v>0</v>
      </c>
      <c r="AN5">
        <v>0</v>
      </c>
      <c r="AO5">
        <f t="array" ref="AO5:AQ7">AH2:AJ4</f>
        <v>-0.82311999999999996</v>
      </c>
      <c r="AP5">
        <v>0.50938000000000005</v>
      </c>
      <c r="AQ5" s="38">
        <v>0.251</v>
      </c>
      <c r="AR5">
        <v>0</v>
      </c>
      <c r="AS5">
        <v>0</v>
      </c>
      <c r="AT5">
        <v>0</v>
      </c>
      <c r="AU5">
        <v>0</v>
      </c>
      <c r="AV5">
        <v>0</v>
      </c>
      <c r="AW5" s="38">
        <v>0</v>
      </c>
      <c r="AY5" s="15">
        <v>0</v>
      </c>
      <c r="AZ5" s="2">
        <v>0</v>
      </c>
      <c r="BA5" s="2">
        <v>0</v>
      </c>
      <c r="BB5" s="2">
        <v>0.52151000000000003</v>
      </c>
      <c r="BC5" s="2">
        <v>0</v>
      </c>
      <c r="BD5" s="2">
        <v>-1.0000000000000001E-5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19">
        <v>0</v>
      </c>
    </row>
    <row r="6" spans="1:62">
      <c r="A6" s="21"/>
      <c r="B6" s="27">
        <v>2</v>
      </c>
      <c r="C6" s="27">
        <v>11</v>
      </c>
      <c r="D6" s="28">
        <v>20</v>
      </c>
      <c r="F6" s="21"/>
      <c r="G6" s="26"/>
      <c r="H6" s="21"/>
      <c r="I6" s="21"/>
      <c r="J6" s="21"/>
      <c r="K6" s="21"/>
      <c r="L6" s="36"/>
      <c r="R6" s="38"/>
      <c r="U6" s="26">
        <v>0</v>
      </c>
      <c r="V6" s="21">
        <v>0</v>
      </c>
      <c r="W6" s="21">
        <v>0</v>
      </c>
      <c r="X6" s="21">
        <v>-0.142581226887808</v>
      </c>
      <c r="Y6" s="21">
        <v>0.31479127408176499</v>
      </c>
      <c r="Z6" s="36">
        <v>-9.7895003976160022E-3</v>
      </c>
      <c r="AA6">
        <v>0</v>
      </c>
      <c r="AB6">
        <v>0</v>
      </c>
      <c r="AC6">
        <v>0</v>
      </c>
      <c r="AD6">
        <v>0</v>
      </c>
      <c r="AE6">
        <v>0</v>
      </c>
      <c r="AF6" s="38">
        <v>0</v>
      </c>
      <c r="AH6" s="43">
        <v>-0.82337000000000005</v>
      </c>
      <c r="AI6" s="35">
        <v>0.50883999999999996</v>
      </c>
      <c r="AJ6" s="41">
        <v>0.25126999999999999</v>
      </c>
      <c r="AL6" s="31">
        <v>0</v>
      </c>
      <c r="AM6">
        <v>0</v>
      </c>
      <c r="AN6">
        <v>0</v>
      </c>
      <c r="AO6">
        <v>0.56511999999999996</v>
      </c>
      <c r="AP6">
        <v>0.69137999999999999</v>
      </c>
      <c r="AQ6" s="38">
        <v>0.45014999999999999</v>
      </c>
      <c r="AR6">
        <v>0</v>
      </c>
      <c r="AS6">
        <v>0</v>
      </c>
      <c r="AT6">
        <v>0</v>
      </c>
      <c r="AU6">
        <v>0</v>
      </c>
      <c r="AV6">
        <v>0</v>
      </c>
      <c r="AW6" s="38">
        <v>0</v>
      </c>
      <c r="AY6" s="15">
        <v>0</v>
      </c>
      <c r="AZ6" s="2">
        <v>0</v>
      </c>
      <c r="BA6" s="2">
        <v>0</v>
      </c>
      <c r="BB6" s="2">
        <v>0</v>
      </c>
      <c r="BC6" s="2">
        <v>0.20249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19">
        <v>0</v>
      </c>
    </row>
    <row r="7" spans="1:62" ht="15" thickBot="1">
      <c r="A7" s="21"/>
      <c r="B7" s="21"/>
      <c r="C7" s="21"/>
      <c r="D7" s="21" t="s">
        <v>10</v>
      </c>
      <c r="F7" s="21"/>
      <c r="G7" s="29"/>
      <c r="H7" s="30"/>
      <c r="I7" s="30"/>
      <c r="J7" s="30"/>
      <c r="K7" s="30"/>
      <c r="L7" s="37"/>
      <c r="R7" s="38"/>
      <c r="U7" s="29">
        <v>0</v>
      </c>
      <c r="V7" s="30">
        <v>0</v>
      </c>
      <c r="W7" s="30">
        <v>0</v>
      </c>
      <c r="X7" s="30">
        <v>-2.5709594661045984E-2</v>
      </c>
      <c r="Y7" s="30">
        <v>-9.7895003976159883E-3</v>
      </c>
      <c r="Z7" s="37">
        <v>0.24125700026953098</v>
      </c>
      <c r="AA7">
        <v>0</v>
      </c>
      <c r="AB7">
        <v>0</v>
      </c>
      <c r="AC7">
        <v>0</v>
      </c>
      <c r="AD7">
        <v>0</v>
      </c>
      <c r="AE7">
        <v>0</v>
      </c>
      <c r="AF7" s="38">
        <v>0</v>
      </c>
      <c r="AH7" s="31">
        <v>0.56476999999999999</v>
      </c>
      <c r="AI7">
        <v>0.69135999999999997</v>
      </c>
      <c r="AJ7" s="38">
        <v>0.45061000000000001</v>
      </c>
      <c r="AL7" s="32">
        <v>0</v>
      </c>
      <c r="AM7" s="33">
        <v>0</v>
      </c>
      <c r="AN7" s="33">
        <v>0</v>
      </c>
      <c r="AO7" s="33">
        <v>5.5750000000000001E-2</v>
      </c>
      <c r="AP7" s="33">
        <v>0.51236999999999999</v>
      </c>
      <c r="AQ7" s="39">
        <v>-0.85694999999999999</v>
      </c>
      <c r="AR7">
        <v>0</v>
      </c>
      <c r="AS7">
        <v>0</v>
      </c>
      <c r="AT7">
        <v>0</v>
      </c>
      <c r="AU7">
        <v>0</v>
      </c>
      <c r="AV7">
        <v>0</v>
      </c>
      <c r="AW7" s="38">
        <v>0</v>
      </c>
      <c r="AY7" s="15">
        <v>0</v>
      </c>
      <c r="AZ7" s="2">
        <v>0</v>
      </c>
      <c r="BA7" s="2">
        <v>0</v>
      </c>
      <c r="BB7" s="2">
        <v>-1.0000000000000001E-5</v>
      </c>
      <c r="BC7" s="2">
        <v>0</v>
      </c>
      <c r="BD7" s="2">
        <v>0.25392999999999999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19">
        <v>0</v>
      </c>
    </row>
    <row r="8" spans="1:62" ht="15" thickBot="1">
      <c r="A8" s="21"/>
      <c r="B8" s="21" t="s">
        <v>11</v>
      </c>
      <c r="C8" s="21"/>
      <c r="D8" s="21"/>
      <c r="F8" s="21"/>
      <c r="G8" s="26"/>
      <c r="H8" s="21"/>
      <c r="I8" s="21"/>
      <c r="J8" s="21"/>
      <c r="K8" s="21"/>
      <c r="L8" s="21"/>
      <c r="R8" s="38"/>
      <c r="U8" s="26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>
        <v>0.28671796870348798</v>
      </c>
      <c r="AB8">
        <v>4.937891839792985E-7</v>
      </c>
      <c r="AC8">
        <v>-2.2645145601046801E-7</v>
      </c>
      <c r="AD8">
        <v>0</v>
      </c>
      <c r="AE8">
        <v>0</v>
      </c>
      <c r="AF8" s="38">
        <v>0</v>
      </c>
      <c r="AH8" s="32">
        <v>5.5570000000000001E-2</v>
      </c>
      <c r="AI8" s="33">
        <v>0.51293</v>
      </c>
      <c r="AJ8" s="39">
        <v>-0.85663</v>
      </c>
      <c r="AL8" s="31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3">
        <f t="array" ref="AR8:AT10">AH6:AJ8</f>
        <v>-0.82337000000000005</v>
      </c>
      <c r="AS8" s="35">
        <v>0.50883999999999996</v>
      </c>
      <c r="AT8" s="35">
        <v>0.25126999999999999</v>
      </c>
      <c r="AU8" s="35">
        <v>0</v>
      </c>
      <c r="AV8" s="35">
        <v>0</v>
      </c>
      <c r="AW8" s="41">
        <v>0</v>
      </c>
      <c r="AY8" s="15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0.28671999999999997</v>
      </c>
      <c r="BF8" s="2">
        <v>0</v>
      </c>
      <c r="BG8" s="2">
        <v>0</v>
      </c>
      <c r="BH8" s="2">
        <v>0</v>
      </c>
      <c r="BI8" s="2">
        <v>0</v>
      </c>
      <c r="BJ8" s="19">
        <v>0</v>
      </c>
    </row>
    <row r="9" spans="1:62">
      <c r="A9" s="21" t="s">
        <v>9</v>
      </c>
      <c r="B9" s="27">
        <v>7</v>
      </c>
      <c r="C9" s="28">
        <v>16</v>
      </c>
      <c r="D9" s="28">
        <v>25</v>
      </c>
      <c r="F9" s="21"/>
      <c r="G9" s="26"/>
      <c r="H9" s="21"/>
      <c r="I9" s="21"/>
      <c r="J9" s="21"/>
      <c r="K9" s="21"/>
      <c r="L9" s="21"/>
      <c r="R9" s="38"/>
      <c r="U9" s="26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>
        <v>4.9378918398623739E-7</v>
      </c>
      <c r="AB9">
        <v>0.28671804302131199</v>
      </c>
      <c r="AC9">
        <v>-7.1410483200307073E-7</v>
      </c>
      <c r="AD9">
        <v>0</v>
      </c>
      <c r="AE9">
        <v>0</v>
      </c>
      <c r="AF9" s="38">
        <v>0</v>
      </c>
      <c r="AL9" s="31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1">
        <v>0.56476999999999999</v>
      </c>
      <c r="AS9">
        <v>0.69135999999999997</v>
      </c>
      <c r="AT9">
        <v>0.45061000000000001</v>
      </c>
      <c r="AU9">
        <v>0</v>
      </c>
      <c r="AV9">
        <v>0</v>
      </c>
      <c r="AW9" s="38">
        <v>0</v>
      </c>
      <c r="AY9" s="15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0.28671999999999997</v>
      </c>
      <c r="BG9" s="2">
        <v>0</v>
      </c>
      <c r="BH9" s="2">
        <v>0</v>
      </c>
      <c r="BI9" s="2">
        <v>0</v>
      </c>
      <c r="BJ9" s="19">
        <v>0</v>
      </c>
    </row>
    <row r="10" spans="1:62">
      <c r="A10" s="21"/>
      <c r="B10" s="27">
        <v>4</v>
      </c>
      <c r="C10" s="28">
        <v>13</v>
      </c>
      <c r="D10" s="28">
        <v>22</v>
      </c>
      <c r="F10" s="21"/>
      <c r="G10" s="26"/>
      <c r="H10" s="21"/>
      <c r="I10" s="21"/>
      <c r="J10" s="21"/>
      <c r="K10" s="21"/>
      <c r="L10" s="21"/>
      <c r="R10" s="38"/>
      <c r="U10" s="26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>
        <v>-2.2645145601046801E-7</v>
      </c>
      <c r="AB10">
        <v>-7.1410483200307073E-7</v>
      </c>
      <c r="AC10">
        <v>0.28672004779622401</v>
      </c>
      <c r="AD10">
        <v>0</v>
      </c>
      <c r="AE10">
        <v>0</v>
      </c>
      <c r="AF10" s="38">
        <v>0</v>
      </c>
      <c r="AL10" s="31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1">
        <v>5.5570000000000001E-2</v>
      </c>
      <c r="AS10">
        <v>0.51293</v>
      </c>
      <c r="AT10">
        <v>-0.85663</v>
      </c>
      <c r="AU10">
        <v>0</v>
      </c>
      <c r="AV10">
        <v>0</v>
      </c>
      <c r="AW10" s="38">
        <v>0</v>
      </c>
      <c r="AY10" s="15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0.28671999999999997</v>
      </c>
      <c r="BH10" s="2">
        <v>0</v>
      </c>
      <c r="BI10" s="2">
        <v>0</v>
      </c>
      <c r="BJ10" s="19">
        <v>0</v>
      </c>
    </row>
    <row r="11" spans="1:62">
      <c r="A11" s="21"/>
      <c r="B11" s="27">
        <v>1</v>
      </c>
      <c r="C11" s="27">
        <v>10</v>
      </c>
      <c r="D11" s="28">
        <v>19</v>
      </c>
      <c r="F11" s="21"/>
      <c r="G11" s="26"/>
      <c r="H11" s="21"/>
      <c r="I11" s="21"/>
      <c r="J11" s="21"/>
      <c r="K11" s="21"/>
      <c r="L11" s="21"/>
      <c r="R11" s="38"/>
      <c r="U11" s="26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>
        <v>0</v>
      </c>
      <c r="AB11">
        <v>0</v>
      </c>
      <c r="AC11">
        <v>0</v>
      </c>
      <c r="AD11">
        <v>0.42201628138475805</v>
      </c>
      <c r="AE11">
        <v>-0.14252205935777404</v>
      </c>
      <c r="AF11" s="38">
        <v>-2.5676232312234003E-2</v>
      </c>
      <c r="AL11" s="3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1">
        <v>0</v>
      </c>
      <c r="AS11">
        <v>0</v>
      </c>
      <c r="AT11">
        <v>0</v>
      </c>
      <c r="AU11">
        <f t="array" ref="AU11:AW13">AH6:AJ8</f>
        <v>-0.82337000000000005</v>
      </c>
      <c r="AV11">
        <v>0.50883999999999996</v>
      </c>
      <c r="AW11" s="38">
        <v>0.25126999999999999</v>
      </c>
      <c r="AY11" s="15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0.52151000000000003</v>
      </c>
      <c r="BI11" s="2">
        <v>0</v>
      </c>
      <c r="BJ11" s="19">
        <v>-1.0000000000000001E-5</v>
      </c>
    </row>
    <row r="12" spans="1:62">
      <c r="A12" s="21"/>
      <c r="B12" s="21"/>
      <c r="C12" s="21"/>
      <c r="D12" s="21" t="s">
        <v>10</v>
      </c>
      <c r="F12" s="21"/>
      <c r="G12" s="26"/>
      <c r="H12" s="21"/>
      <c r="I12" s="21"/>
      <c r="J12" s="21"/>
      <c r="K12" s="21"/>
      <c r="L12" s="21"/>
      <c r="R12" s="38"/>
      <c r="U12" s="26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>
        <v>0</v>
      </c>
      <c r="AB12">
        <v>0</v>
      </c>
      <c r="AC12">
        <v>0</v>
      </c>
      <c r="AD12">
        <v>-0.14252205935777398</v>
      </c>
      <c r="AE12">
        <v>0.31468465088354197</v>
      </c>
      <c r="AF12" s="38">
        <v>-9.8398581906339877E-3</v>
      </c>
      <c r="AL12" s="31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1">
        <v>0</v>
      </c>
      <c r="AS12">
        <v>0</v>
      </c>
      <c r="AT12">
        <v>0</v>
      </c>
      <c r="AU12">
        <v>0.56476999999999999</v>
      </c>
      <c r="AV12">
        <v>0.69135999999999997</v>
      </c>
      <c r="AW12" s="38">
        <v>0.45061000000000001</v>
      </c>
      <c r="AY12" s="15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0.20249</v>
      </c>
      <c r="BJ12" s="19">
        <v>0</v>
      </c>
    </row>
    <row r="13" spans="1:62" ht="15" thickBot="1">
      <c r="A13" s="21"/>
      <c r="B13" s="21" t="s">
        <v>12</v>
      </c>
      <c r="C13" s="21"/>
      <c r="D13" s="21"/>
      <c r="F13" s="21"/>
      <c r="G13" s="29"/>
      <c r="H13" s="30"/>
      <c r="I13" s="30"/>
      <c r="J13" s="30"/>
      <c r="K13" s="30"/>
      <c r="L13" s="30"/>
      <c r="M13" s="33"/>
      <c r="N13" s="33"/>
      <c r="O13" s="33"/>
      <c r="P13" s="33"/>
      <c r="Q13" s="33"/>
      <c r="R13" s="39"/>
      <c r="U13" s="29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3">
        <v>0</v>
      </c>
      <c r="AB13" s="33">
        <v>0</v>
      </c>
      <c r="AC13" s="33">
        <v>0</v>
      </c>
      <c r="AD13" s="33">
        <v>-2.5676232312233996E-2</v>
      </c>
      <c r="AE13" s="33">
        <v>-9.8398581906340016E-3</v>
      </c>
      <c r="AF13" s="39">
        <v>0.24122356890019897</v>
      </c>
      <c r="AL13" s="32">
        <v>0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  <c r="AR13" s="32">
        <v>0</v>
      </c>
      <c r="AS13" s="33">
        <v>0</v>
      </c>
      <c r="AT13" s="33">
        <v>0</v>
      </c>
      <c r="AU13" s="33">
        <v>5.5570000000000001E-2</v>
      </c>
      <c r="AV13" s="33">
        <v>0.51293</v>
      </c>
      <c r="AW13" s="39">
        <v>-0.85663</v>
      </c>
      <c r="AY13" s="16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-1.0000000000000001E-5</v>
      </c>
      <c r="BI13" s="17">
        <v>0</v>
      </c>
      <c r="BJ13" s="20">
        <v>0.25392999999999999</v>
      </c>
    </row>
    <row r="14" spans="1:62">
      <c r="A14" s="21" t="s">
        <v>9</v>
      </c>
      <c r="B14" s="27">
        <v>6</v>
      </c>
      <c r="C14" s="28">
        <v>15</v>
      </c>
      <c r="D14" s="28">
        <v>24</v>
      </c>
      <c r="F14" s="21"/>
      <c r="G14" s="21"/>
      <c r="H14" s="21"/>
      <c r="I14" s="21"/>
      <c r="J14" s="21"/>
      <c r="K14" s="21"/>
      <c r="L14" s="21"/>
      <c r="U14" s="21"/>
      <c r="V14" s="21"/>
      <c r="W14" s="21"/>
      <c r="X14" s="21"/>
      <c r="Y14" s="21"/>
      <c r="Z14" s="21"/>
    </row>
    <row r="15" spans="1:62" ht="15" thickBot="1">
      <c r="A15" s="21"/>
      <c r="B15" s="27">
        <v>3</v>
      </c>
      <c r="C15" s="27">
        <v>12</v>
      </c>
      <c r="D15" s="28">
        <v>21</v>
      </c>
      <c r="F15" s="21"/>
      <c r="G15" s="21" t="s">
        <v>13</v>
      </c>
      <c r="H15" s="21">
        <v>25</v>
      </c>
      <c r="I15" s="21"/>
      <c r="J15" s="21"/>
      <c r="K15" s="21"/>
      <c r="L15" s="21"/>
      <c r="U15" s="21" t="s">
        <v>13</v>
      </c>
      <c r="V15" s="21">
        <v>25</v>
      </c>
      <c r="W15" s="21"/>
      <c r="X15" s="21"/>
      <c r="Y15" s="21"/>
      <c r="Z15" s="21"/>
      <c r="AL15" t="s">
        <v>5</v>
      </c>
    </row>
    <row r="16" spans="1:62">
      <c r="A16" s="21"/>
      <c r="B16" s="27">
        <v>0</v>
      </c>
      <c r="C16" s="27">
        <v>9</v>
      </c>
      <c r="D16" s="28">
        <v>18</v>
      </c>
      <c r="E16" s="21"/>
      <c r="F16" s="21"/>
      <c r="G16" s="24"/>
      <c r="H16" s="25"/>
      <c r="I16" s="25"/>
      <c r="J16" s="25"/>
      <c r="K16" s="25"/>
      <c r="L16" s="34"/>
      <c r="M16" s="35"/>
      <c r="N16" s="35"/>
      <c r="O16" s="35"/>
      <c r="P16" s="35"/>
      <c r="Q16" s="35"/>
      <c r="R16" s="41"/>
      <c r="U16" s="24">
        <f t="array" ref="U16:AF27">MMULT(MMULT(AL16:AW27,AY2:BJ13),TRANSPOSE(AL16:AW27))</f>
        <v>0.28672080078028794</v>
      </c>
      <c r="V16" s="25">
        <v>1.8816573440078033E-6</v>
      </c>
      <c r="W16" s="25">
        <v>-1.0890199040047843E-6</v>
      </c>
      <c r="X16" s="25">
        <v>0</v>
      </c>
      <c r="Y16" s="25">
        <v>0</v>
      </c>
      <c r="Z16" s="34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41">
        <v>0</v>
      </c>
      <c r="AH16" s="43">
        <v>-0.82396999999999998</v>
      </c>
      <c r="AI16" s="35">
        <v>0.50871999999999995</v>
      </c>
      <c r="AJ16" s="41">
        <v>0.24956</v>
      </c>
      <c r="AL16" s="43">
        <f t="array" ref="AL16:AN18">AH16:AJ18</f>
        <v>-0.82396999999999998</v>
      </c>
      <c r="AM16" s="35">
        <v>0.50871999999999995</v>
      </c>
      <c r="AN16" s="35">
        <v>0.24956</v>
      </c>
      <c r="AO16" s="35">
        <v>0</v>
      </c>
      <c r="AP16" s="35">
        <v>0</v>
      </c>
      <c r="AQ16" s="41">
        <v>0</v>
      </c>
      <c r="AR16" s="35">
        <v>0</v>
      </c>
      <c r="AS16" s="35">
        <v>0</v>
      </c>
      <c r="AT16" s="35">
        <v>0</v>
      </c>
      <c r="AU16" s="35">
        <v>0</v>
      </c>
      <c r="AV16" s="35">
        <v>0</v>
      </c>
      <c r="AW16" s="41">
        <v>0</v>
      </c>
    </row>
    <row r="17" spans="1:49">
      <c r="A17" s="21"/>
      <c r="B17" s="21"/>
      <c r="C17" s="21"/>
      <c r="D17" s="21" t="s">
        <v>10</v>
      </c>
      <c r="G17" s="31"/>
      <c r="L17" s="38"/>
      <c r="R17" s="38"/>
      <c r="U17" s="26">
        <v>1.8816573440078033E-6</v>
      </c>
      <c r="V17" s="21">
        <v>0.28672110149222396</v>
      </c>
      <c r="W17" s="21">
        <v>-3.2278937599217183E-7</v>
      </c>
      <c r="X17" s="21">
        <v>0</v>
      </c>
      <c r="Y17" s="21">
        <v>0</v>
      </c>
      <c r="Z17" s="36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8">
        <v>0</v>
      </c>
      <c r="AH17" s="31">
        <v>0.56393000000000004</v>
      </c>
      <c r="AI17">
        <v>0.69328000000000001</v>
      </c>
      <c r="AJ17" s="38">
        <v>0.44872000000000001</v>
      </c>
      <c r="AL17" s="31">
        <v>0.56393000000000004</v>
      </c>
      <c r="AM17">
        <v>0.69328000000000001</v>
      </c>
      <c r="AN17">
        <v>0.44872000000000001</v>
      </c>
      <c r="AO17">
        <v>0</v>
      </c>
      <c r="AP17">
        <v>0</v>
      </c>
      <c r="AQ17" s="38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8">
        <v>0</v>
      </c>
    </row>
    <row r="18" spans="1:49" ht="15" thickBot="1">
      <c r="E18" s="21"/>
      <c r="G18" s="31"/>
      <c r="L18" s="38"/>
      <c r="R18" s="38"/>
      <c r="U18" s="26">
        <v>-1.0890199040047843E-6</v>
      </c>
      <c r="V18" s="21">
        <v>-3.2278937600604962E-7</v>
      </c>
      <c r="W18" s="21">
        <v>0.28671799685939198</v>
      </c>
      <c r="X18" s="21">
        <v>0</v>
      </c>
      <c r="Y18" s="21">
        <v>0</v>
      </c>
      <c r="Z18" s="36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8">
        <v>0</v>
      </c>
      <c r="AH18" s="32">
        <v>5.5259999999999997E-2</v>
      </c>
      <c r="AI18" s="33">
        <v>0.51046000000000002</v>
      </c>
      <c r="AJ18" s="39">
        <v>-0.85811999999999999</v>
      </c>
      <c r="AL18" s="31">
        <v>5.5259999999999997E-2</v>
      </c>
      <c r="AM18">
        <v>0.51046000000000002</v>
      </c>
      <c r="AN18">
        <v>-0.85811999999999999</v>
      </c>
      <c r="AO18">
        <v>0</v>
      </c>
      <c r="AP18">
        <v>0</v>
      </c>
      <c r="AQ18" s="3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8">
        <v>0</v>
      </c>
    </row>
    <row r="19" spans="1:49" ht="15" thickBot="1">
      <c r="C19" s="46" t="s">
        <v>87</v>
      </c>
      <c r="E19" s="21"/>
      <c r="G19" s="31"/>
      <c r="L19" s="38"/>
      <c r="R19" s="38"/>
      <c r="U19" s="26">
        <v>0</v>
      </c>
      <c r="V19" s="21">
        <v>0</v>
      </c>
      <c r="W19" s="21">
        <v>0</v>
      </c>
      <c r="X19" s="21">
        <v>0.42228952275048698</v>
      </c>
      <c r="Y19" s="21">
        <v>-0.14247227859133502</v>
      </c>
      <c r="Z19" s="36">
        <v>-2.5549782884350003E-2</v>
      </c>
      <c r="AA19">
        <v>0</v>
      </c>
      <c r="AB19">
        <v>0</v>
      </c>
      <c r="AC19">
        <v>0</v>
      </c>
      <c r="AD19">
        <v>0</v>
      </c>
      <c r="AE19">
        <v>0</v>
      </c>
      <c r="AF19" s="38">
        <v>0</v>
      </c>
      <c r="AL19" s="31">
        <v>0</v>
      </c>
      <c r="AM19">
        <v>0</v>
      </c>
      <c r="AN19">
        <v>0</v>
      </c>
      <c r="AO19">
        <f t="array" ref="AO19:AQ21">AH16:AJ18</f>
        <v>-0.82396999999999998</v>
      </c>
      <c r="AP19">
        <v>0.50871999999999995</v>
      </c>
      <c r="AQ19" s="38">
        <v>0.24956</v>
      </c>
      <c r="AR19">
        <v>0</v>
      </c>
      <c r="AS19">
        <v>0</v>
      </c>
      <c r="AT19">
        <v>0</v>
      </c>
      <c r="AU19">
        <v>0</v>
      </c>
      <c r="AV19">
        <v>0</v>
      </c>
      <c r="AW19" s="38">
        <v>0</v>
      </c>
    </row>
    <row r="20" spans="1:49">
      <c r="E20" s="21"/>
      <c r="G20" s="31"/>
      <c r="L20" s="38"/>
      <c r="R20" s="38"/>
      <c r="U20" s="26">
        <v>0</v>
      </c>
      <c r="V20" s="21">
        <v>0</v>
      </c>
      <c r="W20" s="21">
        <v>0</v>
      </c>
      <c r="X20" s="21">
        <v>-0.14247227859133504</v>
      </c>
      <c r="Y20" s="21">
        <v>0.31429694003573505</v>
      </c>
      <c r="Z20" s="36">
        <v>-9.8613496633779968E-3</v>
      </c>
      <c r="AA20">
        <v>0</v>
      </c>
      <c r="AB20">
        <v>0</v>
      </c>
      <c r="AC20">
        <v>0</v>
      </c>
      <c r="AD20">
        <v>0</v>
      </c>
      <c r="AE20">
        <v>0</v>
      </c>
      <c r="AF20" s="38">
        <v>0</v>
      </c>
      <c r="AH20" s="43">
        <v>-0.82420000000000004</v>
      </c>
      <c r="AI20" s="35">
        <v>0.50849999999999995</v>
      </c>
      <c r="AJ20" s="41">
        <v>0.24925</v>
      </c>
      <c r="AL20" s="31">
        <v>0</v>
      </c>
      <c r="AM20">
        <v>0</v>
      </c>
      <c r="AN20">
        <v>0</v>
      </c>
      <c r="AO20">
        <v>0.56393000000000004</v>
      </c>
      <c r="AP20">
        <v>0.69328000000000001</v>
      </c>
      <c r="AQ20" s="38">
        <v>0.44872000000000001</v>
      </c>
      <c r="AR20">
        <v>0</v>
      </c>
      <c r="AS20">
        <v>0</v>
      </c>
      <c r="AT20">
        <v>0</v>
      </c>
      <c r="AU20">
        <v>0</v>
      </c>
      <c r="AV20">
        <v>0</v>
      </c>
      <c r="AW20" s="38">
        <v>0</v>
      </c>
    </row>
    <row r="21" spans="1:49" ht="15" thickBot="1">
      <c r="E21" s="21"/>
      <c r="G21" s="32"/>
      <c r="H21" s="33"/>
      <c r="I21" s="33"/>
      <c r="J21" s="33"/>
      <c r="K21" s="33"/>
      <c r="L21" s="39"/>
      <c r="R21" s="38"/>
      <c r="U21" s="29">
        <v>0</v>
      </c>
      <c r="V21" s="30">
        <v>0</v>
      </c>
      <c r="W21" s="30">
        <v>0</v>
      </c>
      <c r="X21" s="30">
        <v>-2.5549782884350006E-2</v>
      </c>
      <c r="Y21" s="30">
        <v>-9.8613496633779829E-3</v>
      </c>
      <c r="Z21" s="37">
        <v>0.241342584181376</v>
      </c>
      <c r="AA21">
        <v>0</v>
      </c>
      <c r="AB21">
        <v>0</v>
      </c>
      <c r="AC21">
        <v>0</v>
      </c>
      <c r="AD21">
        <v>0</v>
      </c>
      <c r="AE21">
        <v>0</v>
      </c>
      <c r="AF21" s="38">
        <v>0</v>
      </c>
      <c r="AH21" s="31">
        <v>0.56361000000000006</v>
      </c>
      <c r="AI21">
        <v>0.69371000000000005</v>
      </c>
      <c r="AJ21" s="38">
        <v>0.44845000000000002</v>
      </c>
      <c r="AL21" s="32">
        <v>0</v>
      </c>
      <c r="AM21" s="33">
        <v>0</v>
      </c>
      <c r="AN21" s="33">
        <v>0</v>
      </c>
      <c r="AO21" s="33">
        <v>5.5259999999999997E-2</v>
      </c>
      <c r="AP21" s="33">
        <v>0.51046000000000002</v>
      </c>
      <c r="AQ21" s="39">
        <v>-0.85811999999999999</v>
      </c>
      <c r="AR21">
        <v>0</v>
      </c>
      <c r="AS21">
        <v>0</v>
      </c>
      <c r="AT21">
        <v>0</v>
      </c>
      <c r="AU21">
        <v>0</v>
      </c>
      <c r="AV21">
        <v>0</v>
      </c>
      <c r="AW21" s="38">
        <v>0</v>
      </c>
    </row>
    <row r="22" spans="1:49" ht="15" thickBot="1">
      <c r="E22" s="21"/>
      <c r="G22" s="31"/>
      <c r="R22" s="38"/>
      <c r="U22" s="26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>
        <v>0.28672098990079997</v>
      </c>
      <c r="AB22">
        <v>9.6194559970341764E-8</v>
      </c>
      <c r="AC22">
        <v>-3.2069631999975812E-7</v>
      </c>
      <c r="AD22">
        <v>0</v>
      </c>
      <c r="AE22">
        <v>0</v>
      </c>
      <c r="AF22" s="38">
        <v>0</v>
      </c>
      <c r="AH22" s="32">
        <v>5.5129999999999998E-2</v>
      </c>
      <c r="AI22" s="33">
        <v>0.51009000000000004</v>
      </c>
      <c r="AJ22" s="39">
        <v>-0.85834999999999995</v>
      </c>
      <c r="AL22" s="31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43">
        <f t="array" ref="AR22:AT24">AH20:AJ22</f>
        <v>-0.82420000000000004</v>
      </c>
      <c r="AS22" s="35">
        <v>0.50849999999999995</v>
      </c>
      <c r="AT22" s="35">
        <v>0.24925</v>
      </c>
      <c r="AU22" s="35">
        <v>0</v>
      </c>
      <c r="AV22" s="35">
        <v>0</v>
      </c>
      <c r="AW22" s="41">
        <v>0</v>
      </c>
    </row>
    <row r="23" spans="1:49">
      <c r="E23" s="21"/>
      <c r="G23" s="31"/>
      <c r="R23" s="38"/>
      <c r="U23" s="26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>
        <v>9.6194559991158446E-8</v>
      </c>
      <c r="AB23">
        <v>0.28671919681126401</v>
      </c>
      <c r="AC23">
        <v>-2.019368959826906E-7</v>
      </c>
      <c r="AD23">
        <v>0</v>
      </c>
      <c r="AE23">
        <v>0</v>
      </c>
      <c r="AF23" s="38">
        <v>0</v>
      </c>
      <c r="AL23" s="31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31">
        <v>0.56361000000000006</v>
      </c>
      <c r="AS23">
        <v>0.69371000000000005</v>
      </c>
      <c r="AT23">
        <v>0.44845000000000002</v>
      </c>
      <c r="AU23">
        <v>0</v>
      </c>
      <c r="AV23">
        <v>0</v>
      </c>
      <c r="AW23" s="38">
        <v>0</v>
      </c>
    </row>
    <row r="24" spans="1:49">
      <c r="E24" s="21"/>
      <c r="G24" s="31"/>
      <c r="R24" s="38"/>
      <c r="U24" s="26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>
        <v>-3.2069631999975812E-7</v>
      </c>
      <c r="AB24">
        <v>-2.0193689596881281E-7</v>
      </c>
      <c r="AC24">
        <v>0.28671880939519995</v>
      </c>
      <c r="AD24">
        <v>0</v>
      </c>
      <c r="AE24">
        <v>0</v>
      </c>
      <c r="AF24" s="38">
        <v>0</v>
      </c>
      <c r="AL24" s="31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31">
        <v>5.5129999999999998E-2</v>
      </c>
      <c r="AS24">
        <v>0.51009000000000004</v>
      </c>
      <c r="AT24">
        <v>-0.85834999999999995</v>
      </c>
      <c r="AU24">
        <v>0</v>
      </c>
      <c r="AV24">
        <v>0</v>
      </c>
      <c r="AW24" s="38">
        <v>0</v>
      </c>
    </row>
    <row r="25" spans="1:49">
      <c r="E25" s="21"/>
      <c r="G25" s="31"/>
      <c r="R25" s="38"/>
      <c r="U25" s="26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>
        <v>0</v>
      </c>
      <c r="AB25">
        <v>0</v>
      </c>
      <c r="AC25">
        <v>0</v>
      </c>
      <c r="AD25">
        <v>0.42240263194152505</v>
      </c>
      <c r="AE25">
        <v>-0.14244139396387004</v>
      </c>
      <c r="AF25" s="38">
        <v>-2.5508381611210003E-2</v>
      </c>
      <c r="AL25" s="31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31">
        <v>0</v>
      </c>
      <c r="AS25">
        <v>0</v>
      </c>
      <c r="AT25">
        <v>0</v>
      </c>
      <c r="AU25">
        <f t="array" ref="AU25:AW27">AH20:AJ22</f>
        <v>-0.82420000000000004</v>
      </c>
      <c r="AV25">
        <v>0.50849999999999995</v>
      </c>
      <c r="AW25" s="38">
        <v>0.24925</v>
      </c>
    </row>
    <row r="26" spans="1:49">
      <c r="E26" s="21"/>
      <c r="G26" s="31"/>
      <c r="R26" s="38"/>
      <c r="U26" s="26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>
        <v>0</v>
      </c>
      <c r="AB26">
        <v>0</v>
      </c>
      <c r="AC26">
        <v>0</v>
      </c>
      <c r="AD26">
        <v>-0.14244139396387001</v>
      </c>
      <c r="AE26">
        <v>0.31416803369581509</v>
      </c>
      <c r="AF26" s="38">
        <v>-9.8836681424709916E-3</v>
      </c>
      <c r="AL26" s="31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31">
        <v>0</v>
      </c>
      <c r="AS26">
        <v>0</v>
      </c>
      <c r="AT26">
        <v>0</v>
      </c>
      <c r="AU26">
        <v>0.56361000000000006</v>
      </c>
      <c r="AV26">
        <v>0.69371000000000005</v>
      </c>
      <c r="AW26" s="38">
        <v>0.44845000000000002</v>
      </c>
    </row>
    <row r="27" spans="1:49" ht="15" thickBot="1">
      <c r="E27" s="21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9"/>
      <c r="U27" s="29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3">
        <v>0</v>
      </c>
      <c r="AB27" s="33">
        <v>0</v>
      </c>
      <c r="AC27" s="33">
        <v>0</v>
      </c>
      <c r="AD27" s="33">
        <v>-2.5508381611209999E-2</v>
      </c>
      <c r="AE27" s="33">
        <v>-9.8836681424709777E-3</v>
      </c>
      <c r="AF27" s="39">
        <v>0.24135888577982301</v>
      </c>
      <c r="AL27" s="32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2">
        <v>0</v>
      </c>
      <c r="AS27" s="33">
        <v>0</v>
      </c>
      <c r="AT27" s="33">
        <v>0</v>
      </c>
      <c r="AU27" s="33">
        <v>5.5129999999999998E-2</v>
      </c>
      <c r="AV27" s="33">
        <v>0.51009000000000004</v>
      </c>
      <c r="AW27" s="39">
        <v>-0.85834999999999995</v>
      </c>
    </row>
    <row r="28" spans="1:49">
      <c r="E28" s="21"/>
    </row>
    <row r="29" spans="1:49" ht="15" thickBot="1">
      <c r="E29" s="21"/>
      <c r="G29" t="s">
        <v>14</v>
      </c>
      <c r="H29">
        <v>24</v>
      </c>
      <c r="U29" t="s">
        <v>14</v>
      </c>
      <c r="V29">
        <v>24</v>
      </c>
      <c r="AL29" t="s">
        <v>5</v>
      </c>
    </row>
    <row r="30" spans="1:49">
      <c r="E30" s="21"/>
      <c r="G30" s="24"/>
      <c r="H30" s="25"/>
      <c r="I30" s="25"/>
      <c r="J30" s="25"/>
      <c r="K30" s="25"/>
      <c r="L30" s="34"/>
      <c r="M30" s="35"/>
      <c r="N30" s="35"/>
      <c r="O30" s="35"/>
      <c r="P30" s="35"/>
      <c r="Q30" s="35"/>
      <c r="R30" s="41"/>
      <c r="U30" s="24">
        <f t="array" ref="U30:AF41">MMULT(MMULT(AL30:AW41,AY2:BJ13),TRANSPOSE(AL30:AW41))</f>
        <v>0.28672120952832003</v>
      </c>
      <c r="V30" s="25">
        <v>-1.1272396800085516E-6</v>
      </c>
      <c r="W30" s="25">
        <v>-2.9767270399300161E-7</v>
      </c>
      <c r="X30" s="25">
        <v>0</v>
      </c>
      <c r="Y30" s="25">
        <v>0</v>
      </c>
      <c r="Z30" s="34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41">
        <v>0</v>
      </c>
      <c r="AH30" s="43">
        <v>-0.8236</v>
      </c>
      <c r="AI30" s="35">
        <v>0.50956000000000001</v>
      </c>
      <c r="AJ30" s="41">
        <v>0.24907000000000001</v>
      </c>
      <c r="AL30" s="43">
        <f t="array" ref="AL30:AN32">AH30:AJ32</f>
        <v>-0.8236</v>
      </c>
      <c r="AM30" s="35">
        <v>0.50956000000000001</v>
      </c>
      <c r="AN30" s="35">
        <v>0.24907000000000001</v>
      </c>
      <c r="AO30" s="35">
        <v>0</v>
      </c>
      <c r="AP30" s="35">
        <v>0</v>
      </c>
      <c r="AQ30" s="41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41">
        <v>0</v>
      </c>
    </row>
    <row r="31" spans="1:49">
      <c r="E31" s="21"/>
      <c r="G31" s="31"/>
      <c r="L31" s="38"/>
      <c r="R31" s="38"/>
      <c r="U31" s="26">
        <v>-1.1272396800016127E-6</v>
      </c>
      <c r="V31" s="21">
        <v>0.28672218406092798</v>
      </c>
      <c r="W31" s="21">
        <v>4.4131942399106006E-7</v>
      </c>
      <c r="X31" s="21">
        <v>0</v>
      </c>
      <c r="Y31" s="21">
        <v>0</v>
      </c>
      <c r="Z31" s="36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8">
        <v>0</v>
      </c>
      <c r="AH31" s="31">
        <v>0.56437000000000004</v>
      </c>
      <c r="AI31">
        <v>0.69262000000000001</v>
      </c>
      <c r="AJ31" s="38">
        <v>0.44918999999999998</v>
      </c>
      <c r="AL31" s="31">
        <v>0.56437000000000004</v>
      </c>
      <c r="AM31">
        <v>0.69262000000000001</v>
      </c>
      <c r="AN31">
        <v>0.44918999999999998</v>
      </c>
      <c r="AO31">
        <v>0</v>
      </c>
      <c r="AP31">
        <v>0</v>
      </c>
      <c r="AQ31" s="38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8">
        <v>0</v>
      </c>
    </row>
    <row r="32" spans="1:49" ht="15" thickBot="1">
      <c r="E32" s="21"/>
      <c r="G32" s="31"/>
      <c r="L32" s="38"/>
      <c r="R32" s="38"/>
      <c r="U32" s="26">
        <v>-2.976727040068794E-7</v>
      </c>
      <c r="V32" s="21">
        <v>4.4131942399106006E-7</v>
      </c>
      <c r="W32" s="21">
        <v>0.28672220636774398</v>
      </c>
      <c r="X32" s="21">
        <v>0</v>
      </c>
      <c r="Y32" s="21">
        <v>0</v>
      </c>
      <c r="Z32" s="36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8">
        <v>0</v>
      </c>
      <c r="AH32" s="32">
        <v>5.638E-2</v>
      </c>
      <c r="AI32" s="33">
        <v>0.51051999999999997</v>
      </c>
      <c r="AJ32" s="39">
        <v>-0.85802</v>
      </c>
      <c r="AL32" s="31">
        <v>5.638E-2</v>
      </c>
      <c r="AM32">
        <v>0.51051999999999997</v>
      </c>
      <c r="AN32">
        <v>-0.85802</v>
      </c>
      <c r="AO32">
        <v>0</v>
      </c>
      <c r="AP32">
        <v>0</v>
      </c>
      <c r="AQ32" s="38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8">
        <v>0</v>
      </c>
    </row>
    <row r="33" spans="7:49" ht="15" thickBot="1">
      <c r="G33" s="31"/>
      <c r="L33" s="38"/>
      <c r="R33" s="38"/>
      <c r="U33" s="26">
        <v>0</v>
      </c>
      <c r="V33" s="21">
        <v>0</v>
      </c>
      <c r="W33" s="21">
        <v>0</v>
      </c>
      <c r="X33" s="21">
        <v>0.422082758354761</v>
      </c>
      <c r="Y33" s="21">
        <v>-0.14252873113784204</v>
      </c>
      <c r="Z33" s="36">
        <v>-2.5814063396480003E-2</v>
      </c>
      <c r="AA33">
        <v>0</v>
      </c>
      <c r="AB33">
        <v>0</v>
      </c>
      <c r="AC33">
        <v>0</v>
      </c>
      <c r="AD33">
        <v>0</v>
      </c>
      <c r="AE33">
        <v>0</v>
      </c>
      <c r="AF33" s="38">
        <v>0</v>
      </c>
      <c r="AL33" s="31">
        <v>0</v>
      </c>
      <c r="AM33">
        <v>0</v>
      </c>
      <c r="AN33">
        <v>0</v>
      </c>
      <c r="AO33">
        <f t="array" ref="AO33:AQ35">AH30:AJ32</f>
        <v>-0.8236</v>
      </c>
      <c r="AP33">
        <v>0.50956000000000001</v>
      </c>
      <c r="AQ33" s="38">
        <v>0.24907000000000001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 s="38">
        <v>0</v>
      </c>
    </row>
    <row r="34" spans="7:49">
      <c r="G34" s="31"/>
      <c r="L34" s="38"/>
      <c r="R34" s="38"/>
      <c r="U34" s="26">
        <v>0</v>
      </c>
      <c r="V34" s="21">
        <v>0</v>
      </c>
      <c r="W34" s="21">
        <v>0</v>
      </c>
      <c r="X34" s="21">
        <v>-0.14252873113784204</v>
      </c>
      <c r="Y34" s="21">
        <v>0.31447778203094201</v>
      </c>
      <c r="Z34" s="36">
        <v>-9.669840533699986E-3</v>
      </c>
      <c r="AA34">
        <v>0</v>
      </c>
      <c r="AB34">
        <v>0</v>
      </c>
      <c r="AC34">
        <v>0</v>
      </c>
      <c r="AD34">
        <v>0</v>
      </c>
      <c r="AE34">
        <v>0</v>
      </c>
      <c r="AF34" s="38">
        <v>0</v>
      </c>
      <c r="AH34" s="43">
        <v>0.82352999999999998</v>
      </c>
      <c r="AI34" s="35">
        <v>-0.50958000000000003</v>
      </c>
      <c r="AJ34" s="41">
        <v>0.24925</v>
      </c>
      <c r="AL34" s="31">
        <v>0</v>
      </c>
      <c r="AM34">
        <v>0</v>
      </c>
      <c r="AN34">
        <v>0</v>
      </c>
      <c r="AO34">
        <v>0.56437000000000004</v>
      </c>
      <c r="AP34">
        <v>0.69262000000000001</v>
      </c>
      <c r="AQ34" s="38">
        <v>0.44918999999999998</v>
      </c>
      <c r="AR34">
        <v>0</v>
      </c>
      <c r="AS34">
        <v>0</v>
      </c>
      <c r="AT34">
        <v>0</v>
      </c>
      <c r="AU34">
        <v>0</v>
      </c>
      <c r="AV34">
        <v>0</v>
      </c>
      <c r="AW34" s="38">
        <v>0</v>
      </c>
    </row>
    <row r="35" spans="7:49" ht="15" thickBot="1">
      <c r="G35" s="32"/>
      <c r="H35" s="33"/>
      <c r="I35" s="33"/>
      <c r="J35" s="33"/>
      <c r="K35" s="33"/>
      <c r="L35" s="39"/>
      <c r="R35" s="38"/>
      <c r="U35" s="29">
        <v>0</v>
      </c>
      <c r="V35" s="30">
        <v>0</v>
      </c>
      <c r="W35" s="30">
        <v>0</v>
      </c>
      <c r="X35" s="30">
        <v>-2.5814063396480003E-2</v>
      </c>
      <c r="Y35" s="30">
        <v>-9.6698405336999999E-3</v>
      </c>
      <c r="Z35" s="37">
        <v>0.241376637583464</v>
      </c>
      <c r="AA35">
        <v>0</v>
      </c>
      <c r="AB35">
        <v>0</v>
      </c>
      <c r="AC35">
        <v>0</v>
      </c>
      <c r="AD35">
        <v>0</v>
      </c>
      <c r="AE35">
        <v>0</v>
      </c>
      <c r="AF35" s="38">
        <v>0</v>
      </c>
      <c r="AH35" s="31">
        <v>-0.56449000000000005</v>
      </c>
      <c r="AI35">
        <v>-0.69266000000000005</v>
      </c>
      <c r="AJ35" s="38">
        <v>0.44897999999999999</v>
      </c>
      <c r="AL35" s="32">
        <v>0</v>
      </c>
      <c r="AM35" s="33">
        <v>0</v>
      </c>
      <c r="AN35" s="33">
        <v>0</v>
      </c>
      <c r="AO35" s="33">
        <v>5.638E-2</v>
      </c>
      <c r="AP35" s="33">
        <v>0.51051999999999997</v>
      </c>
      <c r="AQ35" s="39">
        <v>-0.85802</v>
      </c>
      <c r="AR35">
        <v>0</v>
      </c>
      <c r="AS35">
        <v>0</v>
      </c>
      <c r="AT35">
        <v>0</v>
      </c>
      <c r="AU35">
        <v>0</v>
      </c>
      <c r="AV35">
        <v>0</v>
      </c>
      <c r="AW35" s="38">
        <v>0</v>
      </c>
    </row>
    <row r="36" spans="7:49" ht="15" thickBot="1">
      <c r="G36" s="31"/>
      <c r="R36" s="38"/>
      <c r="U36" s="26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>
        <v>0.28671971322265594</v>
      </c>
      <c r="AB36">
        <v>-1.4390476800463237E-7</v>
      </c>
      <c r="AC36">
        <v>-2.1889064959965121E-6</v>
      </c>
      <c r="AD36">
        <v>0</v>
      </c>
      <c r="AE36">
        <v>0</v>
      </c>
      <c r="AF36" s="38">
        <v>0</v>
      </c>
      <c r="AH36" s="32">
        <v>-5.6149999999999999E-2</v>
      </c>
      <c r="AI36" s="33">
        <v>-0.51044</v>
      </c>
      <c r="AJ36" s="39">
        <v>-0.85807999999999995</v>
      </c>
      <c r="AL36" s="31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43">
        <f t="array" ref="AR36:AT38">AH34:AJ36</f>
        <v>0.82352999999999998</v>
      </c>
      <c r="AS36" s="35">
        <v>-0.50958000000000003</v>
      </c>
      <c r="AT36" s="35">
        <v>0.24925</v>
      </c>
      <c r="AU36" s="35">
        <v>0</v>
      </c>
      <c r="AV36" s="35">
        <v>0</v>
      </c>
      <c r="AW36" s="41">
        <v>0</v>
      </c>
    </row>
    <row r="37" spans="7:49" ht="15" thickBot="1">
      <c r="G37" s="31"/>
      <c r="R37" s="38"/>
      <c r="U37" s="26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>
        <v>-1.4390476800463237E-7</v>
      </c>
      <c r="AB37">
        <v>0.28672283167539203</v>
      </c>
      <c r="AC37">
        <v>-9.3886463999048875E-7</v>
      </c>
      <c r="AD37">
        <v>0</v>
      </c>
      <c r="AE37">
        <v>0</v>
      </c>
      <c r="AF37" s="38">
        <v>0</v>
      </c>
      <c r="AH37" s="32"/>
      <c r="AI37" s="33"/>
      <c r="AJ37" s="39"/>
      <c r="AL37" s="31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31">
        <v>-0.56449000000000005</v>
      </c>
      <c r="AS37">
        <v>-0.69266000000000005</v>
      </c>
      <c r="AT37">
        <v>0.44897999999999999</v>
      </c>
      <c r="AU37">
        <v>0</v>
      </c>
      <c r="AV37">
        <v>0</v>
      </c>
      <c r="AW37" s="38">
        <v>0</v>
      </c>
    </row>
    <row r="38" spans="7:49">
      <c r="G38" s="31"/>
      <c r="R38" s="38"/>
      <c r="U38" s="26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>
        <v>-2.1889064959826343E-6</v>
      </c>
      <c r="AB38">
        <v>-9.3886463996273317E-7</v>
      </c>
      <c r="AC38">
        <v>0.28672088954879993</v>
      </c>
      <c r="AD38">
        <v>0</v>
      </c>
      <c r="AE38">
        <v>0</v>
      </c>
      <c r="AF38" s="38">
        <v>0</v>
      </c>
      <c r="AL38" s="31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31">
        <v>-5.6149999999999999E-2</v>
      </c>
      <c r="AS38">
        <v>-0.51044</v>
      </c>
      <c r="AT38">
        <v>-0.85807999999999995</v>
      </c>
      <c r="AU38">
        <v>0</v>
      </c>
      <c r="AV38">
        <v>0</v>
      </c>
      <c r="AW38" s="38">
        <v>0</v>
      </c>
    </row>
    <row r="39" spans="7:49">
      <c r="G39" s="31"/>
      <c r="R39" s="38"/>
      <c r="U39" s="26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>
        <v>0</v>
      </c>
      <c r="AB39">
        <v>0</v>
      </c>
      <c r="AC39">
        <v>0</v>
      </c>
      <c r="AD39">
        <v>0.42204132496776997</v>
      </c>
      <c r="AE39">
        <v>-0.142550077915094</v>
      </c>
      <c r="AF39" s="38">
        <v>-2.5748014097597992E-2</v>
      </c>
      <c r="AL39" s="31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31">
        <v>0</v>
      </c>
      <c r="AS39">
        <v>0</v>
      </c>
      <c r="AT39">
        <v>0</v>
      </c>
      <c r="AU39">
        <f t="array" ref="AU39:AW41">AH34:AJ36</f>
        <v>0.82352999999999998</v>
      </c>
      <c r="AV39">
        <v>-0.50958000000000003</v>
      </c>
      <c r="AW39" s="38">
        <v>0.24925</v>
      </c>
    </row>
    <row r="40" spans="7:49">
      <c r="G40" s="31"/>
      <c r="R40" s="38"/>
      <c r="U40" s="26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>
        <v>0</v>
      </c>
      <c r="AB40">
        <v>0</v>
      </c>
      <c r="AC40">
        <v>0</v>
      </c>
      <c r="AD40">
        <v>-0.142550077915094</v>
      </c>
      <c r="AE40">
        <v>0.31452189155517107</v>
      </c>
      <c r="AF40" s="38">
        <v>-9.711374010353005E-3</v>
      </c>
      <c r="AL40" s="31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31">
        <v>0</v>
      </c>
      <c r="AS40">
        <v>0</v>
      </c>
      <c r="AT40">
        <v>0</v>
      </c>
      <c r="AU40">
        <v>-0.56449000000000005</v>
      </c>
      <c r="AV40">
        <v>-0.69266000000000005</v>
      </c>
      <c r="AW40" s="38">
        <v>0.44897999999999999</v>
      </c>
    </row>
    <row r="41" spans="7:49" ht="15" thickBot="1">
      <c r="G41" s="32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9"/>
      <c r="U41" s="29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3">
        <v>0</v>
      </c>
      <c r="AB41" s="33">
        <v>0</v>
      </c>
      <c r="AC41" s="33">
        <v>0</v>
      </c>
      <c r="AD41" s="33">
        <v>-2.5748014097597992E-2</v>
      </c>
      <c r="AE41" s="33">
        <v>-9.7113740103529772E-3</v>
      </c>
      <c r="AF41" s="39">
        <v>0.24137081620775097</v>
      </c>
      <c r="AL41" s="32">
        <v>0</v>
      </c>
      <c r="AM41" s="33">
        <v>0</v>
      </c>
      <c r="AN41" s="33">
        <v>0</v>
      </c>
      <c r="AO41" s="33">
        <v>0</v>
      </c>
      <c r="AP41" s="33">
        <v>0</v>
      </c>
      <c r="AQ41" s="33">
        <v>0</v>
      </c>
      <c r="AR41" s="32">
        <v>0</v>
      </c>
      <c r="AS41" s="33">
        <v>0</v>
      </c>
      <c r="AT41" s="33">
        <v>0</v>
      </c>
      <c r="AU41" s="33">
        <v>-5.6149999999999999E-2</v>
      </c>
      <c r="AV41" s="33">
        <v>-0.51044</v>
      </c>
      <c r="AW41" s="39">
        <v>-0.85807999999999995</v>
      </c>
    </row>
    <row r="43" spans="7:49" ht="15" thickBot="1">
      <c r="G43" t="s">
        <v>15</v>
      </c>
      <c r="H43">
        <v>23</v>
      </c>
      <c r="U43" t="s">
        <v>15</v>
      </c>
      <c r="V43">
        <v>23</v>
      </c>
      <c r="AL43" t="s">
        <v>5</v>
      </c>
    </row>
    <row r="44" spans="7:49">
      <c r="G44" s="24">
        <v>-0.164001605128344</v>
      </c>
      <c r="H44" s="25">
        <v>-8.6883496863467996E-2</v>
      </c>
      <c r="I44" s="25">
        <v>-0.34030857059242497</v>
      </c>
      <c r="J44" s="25">
        <v>-5.9741376736437E-2</v>
      </c>
      <c r="K44" s="25">
        <v>-0.386318843141715</v>
      </c>
      <c r="L44" s="34">
        <v>8.4073903769341499E-2</v>
      </c>
      <c r="M44" s="35"/>
      <c r="N44" s="35"/>
      <c r="O44" s="35"/>
      <c r="P44" s="35"/>
      <c r="Q44" s="35"/>
      <c r="R44" s="41"/>
      <c r="U44" s="24">
        <f t="array" ref="U44:AF55">MMULT(MMULT(AL44:AW55,AY2:BJ13),TRANSPOSE(AL44:AW55))</f>
        <v>0.28671842458828795</v>
      </c>
      <c r="V44" s="25">
        <v>2.3298007040331581E-6</v>
      </c>
      <c r="W44" s="25">
        <v>-1.7573642239962495E-6</v>
      </c>
      <c r="X44" s="25">
        <v>0</v>
      </c>
      <c r="Y44" s="25">
        <v>0</v>
      </c>
      <c r="Z44" s="34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41">
        <v>0</v>
      </c>
      <c r="AH44" s="4">
        <v>-0.82345999999999997</v>
      </c>
      <c r="AI44" s="5">
        <v>0.50963000000000003</v>
      </c>
      <c r="AJ44" s="6">
        <v>0.24937000000000001</v>
      </c>
      <c r="AL44" s="43">
        <f t="array" ref="AL44:AN46">AH44:AJ46</f>
        <v>-0.82345999999999997</v>
      </c>
      <c r="AM44" s="35">
        <v>0.50963000000000003</v>
      </c>
      <c r="AN44" s="35">
        <v>0.24937000000000001</v>
      </c>
      <c r="AO44" s="35">
        <v>0</v>
      </c>
      <c r="AP44" s="35">
        <v>0</v>
      </c>
      <c r="AQ44" s="41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41">
        <v>0</v>
      </c>
    </row>
    <row r="45" spans="7:49">
      <c r="G45" s="31">
        <v>-8.6883496863467996E-2</v>
      </c>
      <c r="H45">
        <v>-5.2438123572807999E-2</v>
      </c>
      <c r="I45">
        <v>-0.17563100022105599</v>
      </c>
      <c r="J45">
        <v>-0.11010981623944199</v>
      </c>
      <c r="K45">
        <v>-0.193137848410151</v>
      </c>
      <c r="L45" s="38">
        <v>9.7055787106818003E-2</v>
      </c>
      <c r="R45" s="38"/>
      <c r="U45" s="26">
        <v>2.3298007040262192E-6</v>
      </c>
      <c r="V45" s="21">
        <v>0.28672028620390394</v>
      </c>
      <c r="W45" s="21">
        <v>1.1014635520056881E-6</v>
      </c>
      <c r="X45" s="21">
        <v>0</v>
      </c>
      <c r="Y45" s="21">
        <v>0</v>
      </c>
      <c r="Z45" s="36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8">
        <v>0</v>
      </c>
      <c r="AH45" s="7">
        <v>0.56450999999999996</v>
      </c>
      <c r="AI45" s="3">
        <v>0.69191000000000003</v>
      </c>
      <c r="AJ45" s="8">
        <v>0.4501</v>
      </c>
      <c r="AL45" s="31">
        <v>0.56450999999999996</v>
      </c>
      <c r="AM45">
        <v>0.69191000000000003</v>
      </c>
      <c r="AN45">
        <v>0.4501</v>
      </c>
      <c r="AO45">
        <v>0</v>
      </c>
      <c r="AP45">
        <v>0</v>
      </c>
      <c r="AQ45" s="38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8">
        <v>0</v>
      </c>
    </row>
    <row r="46" spans="7:49" ht="15" thickBot="1">
      <c r="G46" s="31">
        <v>-0.34030857059242497</v>
      </c>
      <c r="H46">
        <v>-0.17563100022105599</v>
      </c>
      <c r="I46">
        <v>-0.50877886156882601</v>
      </c>
      <c r="J46">
        <v>-0.11876448996825199</v>
      </c>
      <c r="K46">
        <v>-0.52272652816208198</v>
      </c>
      <c r="L46" s="38">
        <v>0.187257420375294</v>
      </c>
      <c r="R46" s="38"/>
      <c r="U46" s="26">
        <v>-1.7573642239962495E-6</v>
      </c>
      <c r="V46" s="21">
        <v>1.1014635519918103E-6</v>
      </c>
      <c r="W46" s="21">
        <v>0.286717882028032</v>
      </c>
      <c r="X46" s="21">
        <v>0</v>
      </c>
      <c r="Y46" s="21">
        <v>0</v>
      </c>
      <c r="Z46" s="3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8">
        <v>0</v>
      </c>
      <c r="AH46" s="9">
        <v>5.6849999999999998E-2</v>
      </c>
      <c r="AI46" s="10">
        <v>0.51141000000000003</v>
      </c>
      <c r="AJ46" s="11">
        <v>-0.85745000000000005</v>
      </c>
      <c r="AL46" s="31">
        <v>5.6849999999999998E-2</v>
      </c>
      <c r="AM46">
        <v>0.51141000000000003</v>
      </c>
      <c r="AN46">
        <v>-0.85745000000000005</v>
      </c>
      <c r="AO46">
        <v>0</v>
      </c>
      <c r="AP46">
        <v>0</v>
      </c>
      <c r="AQ46" s="38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8">
        <v>0</v>
      </c>
    </row>
    <row r="47" spans="7:49" ht="15" thickBot="1">
      <c r="G47" s="31">
        <v>5.9741376736437E-2</v>
      </c>
      <c r="H47">
        <v>0.11010981623944199</v>
      </c>
      <c r="I47">
        <v>0.11876448996825199</v>
      </c>
      <c r="J47">
        <v>-8.9308044880982998E-2</v>
      </c>
      <c r="K47">
        <v>5.6109885787041E-2</v>
      </c>
      <c r="L47" s="38">
        <v>-1.3816200542604001E-2</v>
      </c>
      <c r="R47" s="38"/>
      <c r="U47" s="26">
        <v>0</v>
      </c>
      <c r="V47" s="21">
        <v>0</v>
      </c>
      <c r="W47" s="21">
        <v>0</v>
      </c>
      <c r="X47" s="21">
        <v>0.42201492540721797</v>
      </c>
      <c r="Y47" s="21">
        <v>-0.14251925152834596</v>
      </c>
      <c r="Z47" s="36">
        <v>-2.5941969965702999E-2</v>
      </c>
      <c r="AA47">
        <v>0</v>
      </c>
      <c r="AB47">
        <v>0</v>
      </c>
      <c r="AC47">
        <v>0</v>
      </c>
      <c r="AD47">
        <v>0</v>
      </c>
      <c r="AE47">
        <v>0</v>
      </c>
      <c r="AF47" s="38">
        <v>0</v>
      </c>
      <c r="AH47" s="3"/>
      <c r="AI47" s="3"/>
      <c r="AJ47" s="3"/>
      <c r="AL47" s="31">
        <v>0</v>
      </c>
      <c r="AM47">
        <v>0</v>
      </c>
      <c r="AN47">
        <v>0</v>
      </c>
      <c r="AO47">
        <f t="array" ref="AO47:AQ49">AH44:AJ46</f>
        <v>-0.82345999999999997</v>
      </c>
      <c r="AP47">
        <v>0.50963000000000003</v>
      </c>
      <c r="AQ47" s="38">
        <v>0.24937000000000001</v>
      </c>
      <c r="AR47">
        <v>0</v>
      </c>
      <c r="AS47">
        <v>0</v>
      </c>
      <c r="AT47">
        <v>0</v>
      </c>
      <c r="AU47">
        <v>0</v>
      </c>
      <c r="AV47">
        <v>0</v>
      </c>
      <c r="AW47" s="38">
        <v>0</v>
      </c>
    </row>
    <row r="48" spans="7:49">
      <c r="G48" s="31">
        <v>0.386318843141715</v>
      </c>
      <c r="H48">
        <v>0.193137848410151</v>
      </c>
      <c r="I48">
        <v>0.52272652816208198</v>
      </c>
      <c r="J48">
        <v>5.6109885787041E-2</v>
      </c>
      <c r="K48">
        <v>0.47247848989123897</v>
      </c>
      <c r="L48" s="38">
        <v>-0.15105237717306499</v>
      </c>
      <c r="R48" s="38"/>
      <c r="U48" s="26">
        <v>0</v>
      </c>
      <c r="V48" s="21">
        <v>0</v>
      </c>
      <c r="W48" s="21">
        <v>0</v>
      </c>
      <c r="X48" s="21">
        <v>-0.14251925152834596</v>
      </c>
      <c r="Y48" s="21">
        <v>0.31456894524359996</v>
      </c>
      <c r="Z48" s="36">
        <v>-9.6091855537009802E-3</v>
      </c>
      <c r="AA48">
        <v>0</v>
      </c>
      <c r="AB48">
        <v>0</v>
      </c>
      <c r="AC48">
        <v>0</v>
      </c>
      <c r="AD48">
        <v>0</v>
      </c>
      <c r="AE48">
        <v>0</v>
      </c>
      <c r="AF48" s="38">
        <v>0</v>
      </c>
      <c r="AH48" s="4">
        <v>-0.82376000000000005</v>
      </c>
      <c r="AI48" s="5">
        <v>0.50948000000000004</v>
      </c>
      <c r="AJ48" s="6">
        <v>0.24868999999999999</v>
      </c>
      <c r="AL48" s="31">
        <v>0</v>
      </c>
      <c r="AM48">
        <v>0</v>
      </c>
      <c r="AN48">
        <v>0</v>
      </c>
      <c r="AO48">
        <v>0.56450999999999996</v>
      </c>
      <c r="AP48">
        <v>0.69191000000000003</v>
      </c>
      <c r="AQ48" s="38">
        <v>0.4501</v>
      </c>
      <c r="AR48">
        <v>0</v>
      </c>
      <c r="AS48">
        <v>0</v>
      </c>
      <c r="AT48">
        <v>0</v>
      </c>
      <c r="AU48">
        <v>0</v>
      </c>
      <c r="AV48">
        <v>0</v>
      </c>
      <c r="AW48" s="38">
        <v>0</v>
      </c>
    </row>
    <row r="49" spans="7:49" ht="15" thickBot="1">
      <c r="G49" s="32">
        <v>-8.4073903769341499E-2</v>
      </c>
      <c r="H49" s="33">
        <v>-9.7055787106818003E-2</v>
      </c>
      <c r="I49" s="33">
        <v>-0.187257420375294</v>
      </c>
      <c r="J49" s="33">
        <v>-1.3816200542604001E-2</v>
      </c>
      <c r="K49" s="33">
        <v>-0.15105237717306499</v>
      </c>
      <c r="L49" s="39">
        <v>7.7496448759496003E-2</v>
      </c>
      <c r="R49" s="38"/>
      <c r="U49" s="29">
        <v>0</v>
      </c>
      <c r="V49" s="30">
        <v>0</v>
      </c>
      <c r="W49" s="30">
        <v>0</v>
      </c>
      <c r="X49" s="30">
        <v>-2.5941969965702995E-2</v>
      </c>
      <c r="Y49" s="30">
        <v>-9.609185553700994E-3</v>
      </c>
      <c r="Z49" s="37">
        <v>0.24134026971181902</v>
      </c>
      <c r="AA49">
        <v>0</v>
      </c>
      <c r="AB49">
        <v>0</v>
      </c>
      <c r="AC49">
        <v>0</v>
      </c>
      <c r="AD49">
        <v>0</v>
      </c>
      <c r="AE49">
        <v>0</v>
      </c>
      <c r="AF49" s="38">
        <v>0</v>
      </c>
      <c r="AH49" s="7">
        <v>0.56408999999999998</v>
      </c>
      <c r="AI49" s="3">
        <v>0.69266000000000005</v>
      </c>
      <c r="AJ49" s="8">
        <v>0.44946000000000003</v>
      </c>
      <c r="AL49" s="32">
        <v>0</v>
      </c>
      <c r="AM49" s="33">
        <v>0</v>
      </c>
      <c r="AN49" s="33">
        <v>0</v>
      </c>
      <c r="AO49" s="33">
        <v>5.6849999999999998E-2</v>
      </c>
      <c r="AP49" s="33">
        <v>0.51141000000000003</v>
      </c>
      <c r="AQ49" s="39">
        <v>-0.85745000000000005</v>
      </c>
      <c r="AR49">
        <v>0</v>
      </c>
      <c r="AS49">
        <v>0</v>
      </c>
      <c r="AT49">
        <v>0</v>
      </c>
      <c r="AU49">
        <v>0</v>
      </c>
      <c r="AV49">
        <v>0</v>
      </c>
      <c r="AW49" s="38">
        <v>0</v>
      </c>
    </row>
    <row r="50" spans="7:49" ht="15" thickBot="1">
      <c r="G50" s="31"/>
      <c r="R50" s="38"/>
      <c r="U50" s="26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>
        <v>0.28671917542195202</v>
      </c>
      <c r="AB50">
        <v>-6.1765222397758279E-7</v>
      </c>
      <c r="AC50">
        <v>1.9979223040145211E-6</v>
      </c>
      <c r="AD50">
        <v>0</v>
      </c>
      <c r="AE50">
        <v>0</v>
      </c>
      <c r="AF50" s="38">
        <v>0</v>
      </c>
      <c r="AH50" s="9">
        <v>5.6730000000000003E-2</v>
      </c>
      <c r="AI50" s="10">
        <v>0.51053999999999999</v>
      </c>
      <c r="AJ50" s="11">
        <v>-0.85797999999999996</v>
      </c>
      <c r="AL50" s="31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43">
        <f t="array" ref="AR50:AT52">AH48:AJ50</f>
        <v>-0.82376000000000005</v>
      </c>
      <c r="AS50" s="35">
        <v>0.50948000000000004</v>
      </c>
      <c r="AT50" s="35">
        <v>0.24868999999999999</v>
      </c>
      <c r="AU50" s="35">
        <v>0</v>
      </c>
      <c r="AV50" s="35">
        <v>0</v>
      </c>
      <c r="AW50" s="41">
        <v>0</v>
      </c>
    </row>
    <row r="51" spans="7:49" ht="15" thickBot="1">
      <c r="G51" s="31"/>
      <c r="R51" s="38"/>
      <c r="U51" s="26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>
        <v>-6.1765222399146058E-7</v>
      </c>
      <c r="AB51">
        <v>0.28671704543641596</v>
      </c>
      <c r="AC51">
        <v>1.0813071359971893E-6</v>
      </c>
      <c r="AD51">
        <v>0</v>
      </c>
      <c r="AE51">
        <v>0</v>
      </c>
      <c r="AF51" s="38">
        <v>0</v>
      </c>
      <c r="AH51" s="9"/>
      <c r="AI51" s="10"/>
      <c r="AJ51" s="11"/>
      <c r="AL51" s="3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31">
        <v>0.56408999999999998</v>
      </c>
      <c r="AS51">
        <v>0.69266000000000005</v>
      </c>
      <c r="AT51">
        <v>0.44946000000000003</v>
      </c>
      <c r="AU51">
        <v>0</v>
      </c>
      <c r="AV51">
        <v>0</v>
      </c>
      <c r="AW51" s="38">
        <v>0</v>
      </c>
    </row>
    <row r="52" spans="7:49">
      <c r="G52" s="31"/>
      <c r="R52" s="38"/>
      <c r="U52" s="26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>
        <v>1.9979223039937044E-6</v>
      </c>
      <c r="AB52">
        <v>1.0813071359971893E-6</v>
      </c>
      <c r="AC52">
        <v>0.28671973188812799</v>
      </c>
      <c r="AD52">
        <v>0</v>
      </c>
      <c r="AE52">
        <v>0</v>
      </c>
      <c r="AF52" s="38">
        <v>0</v>
      </c>
      <c r="AL52" s="31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31">
        <v>5.6730000000000003E-2</v>
      </c>
      <c r="AS52">
        <v>0.51053999999999999</v>
      </c>
      <c r="AT52">
        <v>-0.85797999999999996</v>
      </c>
      <c r="AU52">
        <v>0</v>
      </c>
      <c r="AV52">
        <v>0</v>
      </c>
      <c r="AW52" s="38">
        <v>0</v>
      </c>
    </row>
    <row r="53" spans="7:49">
      <c r="G53" s="31"/>
      <c r="R53" s="38"/>
      <c r="U53" s="26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>
        <v>0</v>
      </c>
      <c r="AB53">
        <v>0</v>
      </c>
      <c r="AC53">
        <v>0</v>
      </c>
      <c r="AD53">
        <v>0.42215567305783308</v>
      </c>
      <c r="AE53">
        <v>-0.14248891626419499</v>
      </c>
      <c r="AF53" s="38">
        <v>-2.5890016672890995E-2</v>
      </c>
      <c r="AL53" s="31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31">
        <v>0</v>
      </c>
      <c r="AS53">
        <v>0</v>
      </c>
      <c r="AT53">
        <v>0</v>
      </c>
      <c r="AU53">
        <f t="array" ref="AU53:AW55">AH48:AJ50</f>
        <v>-0.82376000000000005</v>
      </c>
      <c r="AV53">
        <v>0.50948000000000004</v>
      </c>
      <c r="AW53" s="38">
        <v>0.24868999999999999</v>
      </c>
    </row>
    <row r="54" spans="7:49">
      <c r="G54" s="31"/>
      <c r="R54" s="38"/>
      <c r="U54" s="26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>
        <v>0</v>
      </c>
      <c r="AB54">
        <v>0</v>
      </c>
      <c r="AC54">
        <v>0</v>
      </c>
      <c r="AD54">
        <v>-0.14248891626419502</v>
      </c>
      <c r="AE54">
        <v>0.31438583325783498</v>
      </c>
      <c r="AF54" s="38">
        <v>-9.6224365486769908E-3</v>
      </c>
      <c r="AL54" s="31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31">
        <v>0</v>
      </c>
      <c r="AS54">
        <v>0</v>
      </c>
      <c r="AT54">
        <v>0</v>
      </c>
      <c r="AU54">
        <v>0.56408999999999998</v>
      </c>
      <c r="AV54">
        <v>0.69266000000000005</v>
      </c>
      <c r="AW54" s="38">
        <v>0.44946000000000003</v>
      </c>
    </row>
    <row r="55" spans="7:49" ht="15" thickBot="1">
      <c r="G55" s="32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9"/>
      <c r="U55" s="29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3">
        <v>0</v>
      </c>
      <c r="AB55" s="33">
        <v>0</v>
      </c>
      <c r="AC55" s="33">
        <v>0</v>
      </c>
      <c r="AD55" s="33">
        <v>-2.5890016672890988E-2</v>
      </c>
      <c r="AE55" s="33">
        <v>-9.6224365486769908E-3</v>
      </c>
      <c r="AF55" s="39">
        <v>0.24138399467644298</v>
      </c>
      <c r="AL55" s="32">
        <v>0</v>
      </c>
      <c r="AM55" s="33">
        <v>0</v>
      </c>
      <c r="AN55" s="33">
        <v>0</v>
      </c>
      <c r="AO55" s="33">
        <v>0</v>
      </c>
      <c r="AP55" s="33">
        <v>0</v>
      </c>
      <c r="AQ55" s="33">
        <v>0</v>
      </c>
      <c r="AR55" s="32">
        <v>0</v>
      </c>
      <c r="AS55" s="33">
        <v>0</v>
      </c>
      <c r="AT55" s="33">
        <v>0</v>
      </c>
      <c r="AU55" s="33">
        <v>5.6730000000000003E-2</v>
      </c>
      <c r="AV55" s="33">
        <v>0.51053999999999999</v>
      </c>
      <c r="AW55" s="39">
        <v>-0.85797999999999996</v>
      </c>
    </row>
    <row r="57" spans="7:49" ht="15" thickBot="1">
      <c r="G57" t="s">
        <v>10</v>
      </c>
      <c r="H57">
        <v>22</v>
      </c>
      <c r="U57" t="s">
        <v>10</v>
      </c>
      <c r="V57">
        <v>22</v>
      </c>
      <c r="AL57" t="s">
        <v>5</v>
      </c>
    </row>
    <row r="58" spans="7:49">
      <c r="G58" s="4">
        <v>-0.63787170872431698</v>
      </c>
      <c r="H58" s="5">
        <v>-0.24738142913074501</v>
      </c>
      <c r="I58" s="5">
        <v>0.16198006121293601</v>
      </c>
      <c r="J58" s="5">
        <v>-8.54983444099848E-3</v>
      </c>
      <c r="K58" s="5">
        <v>0.42508682552465199</v>
      </c>
      <c r="L58" s="6">
        <v>0.47309895486924902</v>
      </c>
      <c r="M58" s="35"/>
      <c r="N58" s="35"/>
      <c r="O58" s="35"/>
      <c r="P58" s="35"/>
      <c r="Q58" s="35"/>
      <c r="R58" s="41"/>
      <c r="U58" s="24">
        <f t="array" ref="U58:AF69">MMULT(MMULT(AL58:AW69,AY2:BJ13),TRANSPOSE(AL58:AW69))</f>
        <v>0.28672264866201602</v>
      </c>
      <c r="V58" s="25">
        <v>5.2670464011084217E-8</v>
      </c>
      <c r="W58" s="25">
        <v>-2.0472381440095333E-6</v>
      </c>
      <c r="X58" s="25">
        <v>0</v>
      </c>
      <c r="Y58" s="25">
        <v>0</v>
      </c>
      <c r="Z58" s="34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41">
        <v>0</v>
      </c>
      <c r="AH58" s="4">
        <v>-0.82415000000000005</v>
      </c>
      <c r="AI58" s="5">
        <v>0.50866999999999996</v>
      </c>
      <c r="AJ58" s="6">
        <v>0.24908</v>
      </c>
      <c r="AL58" s="43">
        <f t="array" ref="AL58:AN60">AH58:AJ60</f>
        <v>-0.82415000000000005</v>
      </c>
      <c r="AM58" s="35">
        <v>0.50866999999999996</v>
      </c>
      <c r="AN58" s="35">
        <v>0.24908</v>
      </c>
      <c r="AO58" s="35">
        <v>0</v>
      </c>
      <c r="AP58" s="35">
        <v>0</v>
      </c>
      <c r="AQ58" s="41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41">
        <v>0</v>
      </c>
    </row>
    <row r="59" spans="7:49">
      <c r="G59" s="7">
        <v>-0.24738142913074501</v>
      </c>
      <c r="H59" s="3">
        <v>-0.14250103220707899</v>
      </c>
      <c r="I59" s="3">
        <v>6.2540831933101504E-2</v>
      </c>
      <c r="J59" s="3">
        <v>-9.9222664702055194E-3</v>
      </c>
      <c r="K59" s="3">
        <v>0.17989386795017301</v>
      </c>
      <c r="L59" s="8">
        <v>0.26859581934013499</v>
      </c>
      <c r="R59" s="38"/>
      <c r="U59" s="26">
        <v>5.2670464004145323E-8</v>
      </c>
      <c r="V59" s="21">
        <v>0.28672280337612799</v>
      </c>
      <c r="W59" s="21">
        <v>-5.393203200698693E-8</v>
      </c>
      <c r="X59" s="21">
        <v>0</v>
      </c>
      <c r="Y59" s="21">
        <v>0</v>
      </c>
      <c r="Z59" s="36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8">
        <v>0</v>
      </c>
      <c r="AH59" s="7">
        <v>0.56377999999999995</v>
      </c>
      <c r="AI59" s="3">
        <v>0.69469000000000003</v>
      </c>
      <c r="AJ59" s="8">
        <v>0.44673000000000002</v>
      </c>
      <c r="AL59" s="31">
        <v>0.56377999999999995</v>
      </c>
      <c r="AM59">
        <v>0.69469000000000003</v>
      </c>
      <c r="AN59">
        <v>0.44673000000000002</v>
      </c>
      <c r="AO59">
        <v>0</v>
      </c>
      <c r="AP59">
        <v>0</v>
      </c>
      <c r="AQ59" s="38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8">
        <v>0</v>
      </c>
    </row>
    <row r="60" spans="7:49" ht="15" thickBot="1">
      <c r="G60" s="7">
        <v>0.16198006121293601</v>
      </c>
      <c r="H60" s="3">
        <v>6.2540831933101504E-2</v>
      </c>
      <c r="I60" s="3">
        <v>3.18587303514801E-3</v>
      </c>
      <c r="J60" s="3">
        <v>5.5921593172378499E-2</v>
      </c>
      <c r="K60" s="3">
        <v>-8.1733867052062995E-2</v>
      </c>
      <c r="L60" s="8">
        <v>-8.6068176679640507E-2</v>
      </c>
      <c r="R60" s="38"/>
      <c r="U60" s="26">
        <v>-2.0472381440164722E-6</v>
      </c>
      <c r="V60" s="21">
        <v>-5.393203200698693E-8</v>
      </c>
      <c r="W60" s="21">
        <v>0.28671971391078399</v>
      </c>
      <c r="X60" s="21">
        <v>0</v>
      </c>
      <c r="Y60" s="21">
        <v>0</v>
      </c>
      <c r="Z60" s="36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8">
        <v>0</v>
      </c>
      <c r="AH60" s="9">
        <v>5.4210000000000001E-2</v>
      </c>
      <c r="AI60" s="10">
        <v>0.50858999999999999</v>
      </c>
      <c r="AJ60" s="11">
        <v>-0.85929999999999995</v>
      </c>
      <c r="AL60" s="31">
        <v>5.4210000000000001E-2</v>
      </c>
      <c r="AM60">
        <v>0.50858999999999999</v>
      </c>
      <c r="AN60">
        <v>-0.85929999999999995</v>
      </c>
      <c r="AO60">
        <v>0</v>
      </c>
      <c r="AP60">
        <v>0</v>
      </c>
      <c r="AQ60" s="38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8">
        <v>0</v>
      </c>
    </row>
    <row r="61" spans="7:49" ht="15" thickBot="1">
      <c r="G61" s="7">
        <v>8.5498344409985008E-3</v>
      </c>
      <c r="H61" s="3">
        <v>9.9222664702055003E-3</v>
      </c>
      <c r="I61" s="3">
        <v>-5.5921593172378499E-2</v>
      </c>
      <c r="J61" s="3">
        <v>-9.7045588546615005E-2</v>
      </c>
      <c r="K61" s="3">
        <v>1.30909918261395E-2</v>
      </c>
      <c r="L61" s="8">
        <v>-0.16697824362036401</v>
      </c>
      <c r="R61" s="38"/>
      <c r="U61" s="26">
        <v>0</v>
      </c>
      <c r="V61" s="21">
        <v>0</v>
      </c>
      <c r="W61" s="21">
        <v>0</v>
      </c>
      <c r="X61" s="21">
        <v>0.42237314972852802</v>
      </c>
      <c r="Y61" s="21">
        <v>-0.14250310428715998</v>
      </c>
      <c r="Z61" s="36">
        <v>-2.5271505817606014E-2</v>
      </c>
      <c r="AA61">
        <v>0</v>
      </c>
      <c r="AB61">
        <v>0</v>
      </c>
      <c r="AC61">
        <v>0</v>
      </c>
      <c r="AD61">
        <v>0</v>
      </c>
      <c r="AE61">
        <v>0</v>
      </c>
      <c r="AF61" s="38">
        <v>0</v>
      </c>
      <c r="AH61" s="3"/>
      <c r="AI61" s="3"/>
      <c r="AJ61" s="3"/>
      <c r="AL61" s="31">
        <v>0</v>
      </c>
      <c r="AM61">
        <v>0</v>
      </c>
      <c r="AN61">
        <v>0</v>
      </c>
      <c r="AO61">
        <f t="array" ref="AO61:AQ63">AH58:AJ60</f>
        <v>-0.82415000000000005</v>
      </c>
      <c r="AP61">
        <v>0.50866999999999996</v>
      </c>
      <c r="AQ61" s="38">
        <v>0.24908</v>
      </c>
      <c r="AR61">
        <v>0</v>
      </c>
      <c r="AS61">
        <v>0</v>
      </c>
      <c r="AT61">
        <v>0</v>
      </c>
      <c r="AU61">
        <v>0</v>
      </c>
      <c r="AV61">
        <v>0</v>
      </c>
      <c r="AW61" s="38">
        <v>0</v>
      </c>
    </row>
    <row r="62" spans="7:49">
      <c r="G62" s="7">
        <v>-0.42508682552465199</v>
      </c>
      <c r="H62" s="3">
        <v>-0.17989386795017301</v>
      </c>
      <c r="I62" s="3">
        <v>8.1733867052062995E-2</v>
      </c>
      <c r="J62" s="3">
        <v>1.30909918261395E-2</v>
      </c>
      <c r="K62" s="3">
        <v>0.22633697697699601</v>
      </c>
      <c r="L62" s="8">
        <v>0.40330559176886499</v>
      </c>
      <c r="R62" s="38"/>
      <c r="U62" s="26">
        <v>0</v>
      </c>
      <c r="V62" s="21">
        <v>0</v>
      </c>
      <c r="W62" s="21">
        <v>0</v>
      </c>
      <c r="X62" s="21">
        <v>-0.14250310428716004</v>
      </c>
      <c r="Y62" s="21">
        <v>0.314152538157082</v>
      </c>
      <c r="Z62" s="36">
        <v>-9.9919171248459698E-3</v>
      </c>
      <c r="AA62">
        <v>0</v>
      </c>
      <c r="AB62">
        <v>0</v>
      </c>
      <c r="AC62">
        <v>0</v>
      </c>
      <c r="AD62">
        <v>0</v>
      </c>
      <c r="AE62">
        <v>0</v>
      </c>
      <c r="AF62" s="38">
        <v>0</v>
      </c>
      <c r="AH62" s="4">
        <v>-0.82403999999999999</v>
      </c>
      <c r="AI62" s="5">
        <v>0.50880999999999998</v>
      </c>
      <c r="AJ62" s="6">
        <v>0.24915999999999999</v>
      </c>
      <c r="AL62" s="31">
        <v>0</v>
      </c>
      <c r="AM62">
        <v>0</v>
      </c>
      <c r="AN62">
        <v>0</v>
      </c>
      <c r="AO62">
        <v>0.56377999999999995</v>
      </c>
      <c r="AP62">
        <v>0.69469000000000003</v>
      </c>
      <c r="AQ62" s="38">
        <v>0.44673000000000002</v>
      </c>
      <c r="AR62">
        <v>0</v>
      </c>
      <c r="AS62">
        <v>0</v>
      </c>
      <c r="AT62">
        <v>0</v>
      </c>
      <c r="AU62">
        <v>0</v>
      </c>
      <c r="AV62">
        <v>0</v>
      </c>
      <c r="AW62" s="38">
        <v>0</v>
      </c>
    </row>
    <row r="63" spans="7:49" ht="15" thickBot="1">
      <c r="G63" s="9">
        <v>-0.47309895486924902</v>
      </c>
      <c r="H63" s="10">
        <v>-0.26859581934013499</v>
      </c>
      <c r="I63" s="10">
        <v>8.6068176679640507E-2</v>
      </c>
      <c r="J63" s="10">
        <v>-0.16697824362036401</v>
      </c>
      <c r="K63" s="10">
        <v>0.40330559176886499</v>
      </c>
      <c r="L63" s="11">
        <v>0.27893015716812603</v>
      </c>
      <c r="R63" s="38"/>
      <c r="U63" s="29">
        <v>0</v>
      </c>
      <c r="V63" s="30">
        <v>0</v>
      </c>
      <c r="W63" s="30">
        <v>0</v>
      </c>
      <c r="X63" s="30">
        <v>-2.5271505817606007E-2</v>
      </c>
      <c r="Y63" s="30">
        <v>-9.9919171248459837E-3</v>
      </c>
      <c r="Z63" s="37">
        <v>0.24141135681651998</v>
      </c>
      <c r="AA63">
        <v>0</v>
      </c>
      <c r="AB63">
        <v>0</v>
      </c>
      <c r="AC63">
        <v>0</v>
      </c>
      <c r="AD63">
        <v>0</v>
      </c>
      <c r="AE63">
        <v>0</v>
      </c>
      <c r="AF63" s="38">
        <v>0</v>
      </c>
      <c r="AH63" s="7">
        <v>0.56391999999999998</v>
      </c>
      <c r="AI63" s="3">
        <v>0.69442999999999999</v>
      </c>
      <c r="AJ63" s="8">
        <v>0.44695000000000001</v>
      </c>
      <c r="AL63" s="32">
        <v>0</v>
      </c>
      <c r="AM63" s="33">
        <v>0</v>
      </c>
      <c r="AN63" s="33">
        <v>0</v>
      </c>
      <c r="AO63" s="33">
        <v>5.4210000000000001E-2</v>
      </c>
      <c r="AP63" s="33">
        <v>0.50858999999999999</v>
      </c>
      <c r="AQ63" s="39">
        <v>-0.85929999999999995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8">
        <v>0</v>
      </c>
    </row>
    <row r="64" spans="7:49" ht="15" thickBot="1">
      <c r="G64" s="31"/>
      <c r="R64" s="38"/>
      <c r="U64" s="26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>
        <v>0.28672293695897599</v>
      </c>
      <c r="AB64">
        <v>6.7479551999621856E-7</v>
      </c>
      <c r="AC64">
        <v>-6.454067200817315E-8</v>
      </c>
      <c r="AD64">
        <v>0</v>
      </c>
      <c r="AE64">
        <v>0</v>
      </c>
      <c r="AF64" s="38">
        <v>0</v>
      </c>
      <c r="AH64" s="9">
        <v>5.4390000000000001E-2</v>
      </c>
      <c r="AI64" s="10">
        <v>0.50880999999999998</v>
      </c>
      <c r="AJ64" s="11">
        <v>-0.85916000000000003</v>
      </c>
      <c r="AL64" s="31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43">
        <f t="array" ref="AR64:AT66">AH62:AJ64</f>
        <v>-0.82403999999999999</v>
      </c>
      <c r="AS64" s="35">
        <v>0.50880999999999998</v>
      </c>
      <c r="AT64" s="35">
        <v>0.24915999999999999</v>
      </c>
      <c r="AU64" s="35">
        <v>0</v>
      </c>
      <c r="AV64" s="35">
        <v>0</v>
      </c>
      <c r="AW64" s="41">
        <v>0</v>
      </c>
    </row>
    <row r="65" spans="7:49" ht="15" thickBot="1">
      <c r="G65" s="31"/>
      <c r="R65" s="38"/>
      <c r="U65" s="26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>
        <v>6.7479551999621856E-7</v>
      </c>
      <c r="AB65">
        <v>0.28672088705433596</v>
      </c>
      <c r="AC65">
        <v>8.5302067198700371E-7</v>
      </c>
      <c r="AD65">
        <v>0</v>
      </c>
      <c r="AE65">
        <v>0</v>
      </c>
      <c r="AF65" s="38">
        <v>0</v>
      </c>
      <c r="AH65" s="9"/>
      <c r="AI65" s="10"/>
      <c r="AJ65" s="11"/>
      <c r="AL65" s="31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31">
        <v>0.56391999999999998</v>
      </c>
      <c r="AS65">
        <v>0.69442999999999999</v>
      </c>
      <c r="AT65">
        <v>0.44695000000000001</v>
      </c>
      <c r="AU65">
        <v>0</v>
      </c>
      <c r="AV65">
        <v>0</v>
      </c>
      <c r="AW65" s="38">
        <v>0</v>
      </c>
    </row>
    <row r="66" spans="7:49">
      <c r="G66" s="31"/>
      <c r="R66" s="38"/>
      <c r="U66" s="26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>
        <v>-6.454067200817315E-8</v>
      </c>
      <c r="AB66">
        <v>8.5302067198700371E-7</v>
      </c>
      <c r="AC66">
        <v>0.28672051431833601</v>
      </c>
      <c r="AD66">
        <v>0</v>
      </c>
      <c r="AE66">
        <v>0</v>
      </c>
      <c r="AF66" s="38">
        <v>0</v>
      </c>
      <c r="AL66" s="31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31">
        <v>5.4390000000000001E-2</v>
      </c>
      <c r="AS66">
        <v>0.50880999999999998</v>
      </c>
      <c r="AT66">
        <v>-0.85916000000000003</v>
      </c>
      <c r="AU66">
        <v>0</v>
      </c>
      <c r="AV66">
        <v>0</v>
      </c>
      <c r="AW66" s="38">
        <v>0</v>
      </c>
    </row>
    <row r="67" spans="7:49">
      <c r="G67" s="31"/>
      <c r="R67" s="38"/>
      <c r="U67" s="26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>
        <v>0</v>
      </c>
      <c r="AB67">
        <v>0</v>
      </c>
      <c r="AC67">
        <v>0</v>
      </c>
      <c r="AD67">
        <v>0.42231756584684099</v>
      </c>
      <c r="AE67">
        <v>-0.142515025978733</v>
      </c>
      <c r="AF67" s="38">
        <v>-2.5317262807863006E-2</v>
      </c>
      <c r="AL67" s="31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31">
        <v>0</v>
      </c>
      <c r="AS67">
        <v>0</v>
      </c>
      <c r="AT67">
        <v>0</v>
      </c>
      <c r="AU67">
        <f t="array" ref="AU67:AW69">AH62:AJ64</f>
        <v>-0.82403999999999999</v>
      </c>
      <c r="AV67">
        <v>0.50880999999999998</v>
      </c>
      <c r="AW67" s="38">
        <v>0.24915999999999999</v>
      </c>
    </row>
    <row r="68" spans="7:49">
      <c r="G68" s="31"/>
      <c r="R68" s="38"/>
      <c r="U68" s="26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>
        <v>0</v>
      </c>
      <c r="AB68">
        <v>0</v>
      </c>
      <c r="AC68">
        <v>0</v>
      </c>
      <c r="AD68">
        <v>-0.142515025978733</v>
      </c>
      <c r="AE68">
        <v>0.31421166090020997</v>
      </c>
      <c r="AF68" s="38">
        <v>-9.9629794029380131E-3</v>
      </c>
      <c r="AL68" s="31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31">
        <v>0</v>
      </c>
      <c r="AS68">
        <v>0</v>
      </c>
      <c r="AT68">
        <v>0</v>
      </c>
      <c r="AU68">
        <v>0.56391999999999998</v>
      </c>
      <c r="AV68">
        <v>0.69442999999999999</v>
      </c>
      <c r="AW68" s="38">
        <v>0.44695000000000001</v>
      </c>
    </row>
    <row r="69" spans="7:49" ht="15" thickBot="1">
      <c r="G69" s="3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9"/>
      <c r="U69" s="29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3">
        <v>0</v>
      </c>
      <c r="AB69" s="33">
        <v>0</v>
      </c>
      <c r="AC69" s="33">
        <v>0</v>
      </c>
      <c r="AD69" s="33">
        <v>-2.5317262807863006E-2</v>
      </c>
      <c r="AE69" s="33">
        <v>-9.9629794029379992E-3</v>
      </c>
      <c r="AF69" s="39">
        <v>0.24140578557021602</v>
      </c>
      <c r="AL69" s="32">
        <v>0</v>
      </c>
      <c r="AM69" s="33">
        <v>0</v>
      </c>
      <c r="AN69" s="33">
        <v>0</v>
      </c>
      <c r="AO69" s="33">
        <v>0</v>
      </c>
      <c r="AP69" s="33">
        <v>0</v>
      </c>
      <c r="AQ69" s="33">
        <v>0</v>
      </c>
      <c r="AR69" s="32">
        <v>0</v>
      </c>
      <c r="AS69" s="33">
        <v>0</v>
      </c>
      <c r="AT69" s="33">
        <v>0</v>
      </c>
      <c r="AU69" s="33">
        <v>5.4390000000000001E-2</v>
      </c>
      <c r="AV69" s="33">
        <v>0.50880999999999998</v>
      </c>
      <c r="AW69" s="39">
        <v>-0.85916000000000003</v>
      </c>
    </row>
    <row r="71" spans="7:49" ht="15" thickBot="1">
      <c r="G71" t="s">
        <v>16</v>
      </c>
      <c r="H71">
        <v>21</v>
      </c>
      <c r="U71" t="s">
        <v>16</v>
      </c>
      <c r="V71">
        <v>21</v>
      </c>
      <c r="AL71" t="s">
        <v>5</v>
      </c>
    </row>
    <row r="72" spans="7:49">
      <c r="G72" s="24"/>
      <c r="H72" s="25"/>
      <c r="I72" s="25"/>
      <c r="J72" s="25"/>
      <c r="K72" s="25"/>
      <c r="L72" s="34"/>
      <c r="M72" s="35"/>
      <c r="N72" s="35"/>
      <c r="O72" s="35"/>
      <c r="P72" s="35"/>
      <c r="Q72" s="35"/>
      <c r="R72" s="41"/>
      <c r="U72" s="24">
        <f t="array" ref="U72:AF83">MMULT(MMULT(AL72:AW83,AY2:BJ13),TRANSPOSE(AL72:AW83))</f>
        <v>0.28671897494732801</v>
      </c>
      <c r="V72" s="25">
        <v>1.0663976959882082E-6</v>
      </c>
      <c r="W72" s="25">
        <v>-1.9158630400056831E-6</v>
      </c>
      <c r="X72" s="25">
        <v>0</v>
      </c>
      <c r="Y72" s="25">
        <v>0</v>
      </c>
      <c r="Z72" s="34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41">
        <v>0</v>
      </c>
      <c r="AH72" s="43">
        <v>-0.82374000000000003</v>
      </c>
      <c r="AI72" s="35">
        <v>0.50936999999999999</v>
      </c>
      <c r="AJ72" s="41">
        <v>0.24898000000000001</v>
      </c>
      <c r="AL72" s="43">
        <f t="array" ref="AL72:AN74">AH72:AJ74</f>
        <v>-0.82374000000000003</v>
      </c>
      <c r="AM72" s="35">
        <v>0.50936999999999999</v>
      </c>
      <c r="AN72" s="35">
        <v>0.24898000000000001</v>
      </c>
      <c r="AO72" s="35">
        <v>0</v>
      </c>
      <c r="AP72" s="35">
        <v>0</v>
      </c>
      <c r="AQ72" s="41">
        <v>0</v>
      </c>
      <c r="AR72" s="35">
        <v>0</v>
      </c>
      <c r="AS72" s="35">
        <v>0</v>
      </c>
      <c r="AT72" s="35">
        <v>0</v>
      </c>
      <c r="AU72" s="35">
        <v>0</v>
      </c>
      <c r="AV72" s="35">
        <v>0</v>
      </c>
      <c r="AW72" s="41">
        <v>0</v>
      </c>
    </row>
    <row r="73" spans="7:49">
      <c r="G73" s="31"/>
      <c r="L73" s="38"/>
      <c r="R73" s="38"/>
      <c r="U73" s="26">
        <v>1.0663976959882082E-6</v>
      </c>
      <c r="V73" s="21">
        <v>0.28672197051187198</v>
      </c>
      <c r="W73" s="21">
        <v>1.1447296000000051E-6</v>
      </c>
      <c r="X73" s="21">
        <v>0</v>
      </c>
      <c r="Y73" s="21">
        <v>0</v>
      </c>
      <c r="Z73" s="36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8">
        <v>0</v>
      </c>
      <c r="AH73" s="31">
        <v>0.56413000000000002</v>
      </c>
      <c r="AI73">
        <v>0.69250999999999996</v>
      </c>
      <c r="AJ73" s="38">
        <v>0.44966</v>
      </c>
      <c r="AL73" s="31">
        <v>0.56413000000000002</v>
      </c>
      <c r="AM73">
        <v>0.69250999999999996</v>
      </c>
      <c r="AN73">
        <v>0.44966</v>
      </c>
      <c r="AO73">
        <v>0</v>
      </c>
      <c r="AP73">
        <v>0</v>
      </c>
      <c r="AQ73" s="38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8">
        <v>0</v>
      </c>
    </row>
    <row r="74" spans="7:49" ht="15" thickBot="1">
      <c r="G74" s="31"/>
      <c r="L74" s="38"/>
      <c r="R74" s="38"/>
      <c r="U74" s="26">
        <v>-1.9158630400056831E-6</v>
      </c>
      <c r="V74" s="21">
        <v>1.1447296000000051E-6</v>
      </c>
      <c r="W74" s="21">
        <v>0.28672164476927997</v>
      </c>
      <c r="X74" s="21">
        <v>0</v>
      </c>
      <c r="Y74" s="21">
        <v>0</v>
      </c>
      <c r="Z74" s="36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8">
        <v>0</v>
      </c>
      <c r="AH74" s="32">
        <v>5.663E-2</v>
      </c>
      <c r="AI74" s="33">
        <v>0.51085999999999998</v>
      </c>
      <c r="AJ74" s="39">
        <v>-0.85780000000000001</v>
      </c>
      <c r="AL74" s="31">
        <v>5.663E-2</v>
      </c>
      <c r="AM74">
        <v>0.51085999999999998</v>
      </c>
      <c r="AN74">
        <v>-0.85780000000000001</v>
      </c>
      <c r="AO74">
        <v>0</v>
      </c>
      <c r="AP74">
        <v>0</v>
      </c>
      <c r="AQ74" s="38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8">
        <v>0</v>
      </c>
    </row>
    <row r="75" spans="7:49" ht="15" thickBot="1">
      <c r="G75" s="31"/>
      <c r="L75" s="38"/>
      <c r="R75" s="38"/>
      <c r="U75" s="26">
        <v>0</v>
      </c>
      <c r="V75" s="21">
        <v>0</v>
      </c>
      <c r="W75" s="21">
        <v>0</v>
      </c>
      <c r="X75" s="21">
        <v>0.42215244848803307</v>
      </c>
      <c r="Y75" s="21">
        <v>-0.14248537320786503</v>
      </c>
      <c r="Z75" s="36">
        <v>-2.5876631696358007E-2</v>
      </c>
      <c r="AA75">
        <v>0</v>
      </c>
      <c r="AB75">
        <v>0</v>
      </c>
      <c r="AC75">
        <v>0</v>
      </c>
      <c r="AD75">
        <v>0</v>
      </c>
      <c r="AE75">
        <v>0</v>
      </c>
      <c r="AF75" s="38">
        <v>0</v>
      </c>
      <c r="AL75" s="31">
        <v>0</v>
      </c>
      <c r="AM75">
        <v>0</v>
      </c>
      <c r="AN75">
        <v>0</v>
      </c>
      <c r="AO75">
        <f t="array" ref="AO75:AQ77">AH72:AJ74</f>
        <v>-0.82374000000000003</v>
      </c>
      <c r="AP75">
        <v>0.50936999999999999</v>
      </c>
      <c r="AQ75" s="38">
        <v>0.24898000000000001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 s="38">
        <v>0</v>
      </c>
    </row>
    <row r="76" spans="7:49">
      <c r="G76" s="31"/>
      <c r="L76" s="38"/>
      <c r="R76" s="38"/>
      <c r="U76" s="26">
        <v>0</v>
      </c>
      <c r="V76" s="21">
        <v>0</v>
      </c>
      <c r="W76" s="21">
        <v>0</v>
      </c>
      <c r="X76" s="21">
        <v>-0.142485373207865</v>
      </c>
      <c r="Y76" s="21">
        <v>0.31441295600955999</v>
      </c>
      <c r="Z76" s="36">
        <v>-9.6443284553750092E-3</v>
      </c>
      <c r="AA76">
        <v>0</v>
      </c>
      <c r="AB76">
        <v>0</v>
      </c>
      <c r="AC76">
        <v>0</v>
      </c>
      <c r="AD76">
        <v>0</v>
      </c>
      <c r="AE76">
        <v>0</v>
      </c>
      <c r="AF76" s="38">
        <v>0</v>
      </c>
      <c r="AH76" s="43">
        <v>0.82403000000000004</v>
      </c>
      <c r="AI76" s="35">
        <v>-0.50929000000000002</v>
      </c>
      <c r="AJ76" s="41">
        <v>0.24817</v>
      </c>
      <c r="AL76" s="31">
        <v>0</v>
      </c>
      <c r="AM76">
        <v>0</v>
      </c>
      <c r="AN76">
        <v>0</v>
      </c>
      <c r="AO76">
        <v>0.56413000000000002</v>
      </c>
      <c r="AP76">
        <v>0.69250999999999996</v>
      </c>
      <c r="AQ76" s="38">
        <v>0.44966</v>
      </c>
      <c r="AR76">
        <v>0</v>
      </c>
      <c r="AS76">
        <v>0</v>
      </c>
      <c r="AT76">
        <v>0</v>
      </c>
      <c r="AU76">
        <v>0</v>
      </c>
      <c r="AV76">
        <v>0</v>
      </c>
      <c r="AW76" s="38">
        <v>0</v>
      </c>
    </row>
    <row r="77" spans="7:49" ht="15" thickBot="1">
      <c r="G77" s="32"/>
      <c r="H77" s="33"/>
      <c r="I77" s="33"/>
      <c r="J77" s="33"/>
      <c r="K77" s="33"/>
      <c r="L77" s="39"/>
      <c r="R77" s="38"/>
      <c r="U77" s="29">
        <v>0</v>
      </c>
      <c r="V77" s="30">
        <v>0</v>
      </c>
      <c r="W77" s="30">
        <v>0</v>
      </c>
      <c r="X77" s="30">
        <v>-2.5876631696358003E-2</v>
      </c>
      <c r="Y77" s="30">
        <v>-9.6443284553749953E-3</v>
      </c>
      <c r="Z77" s="37">
        <v>0.24136584052800297</v>
      </c>
      <c r="AA77">
        <v>0</v>
      </c>
      <c r="AB77">
        <v>0</v>
      </c>
      <c r="AC77">
        <v>0</v>
      </c>
      <c r="AD77">
        <v>0</v>
      </c>
      <c r="AE77">
        <v>0</v>
      </c>
      <c r="AF77" s="38">
        <v>0</v>
      </c>
      <c r="AH77" s="31">
        <v>-0.56369999999999998</v>
      </c>
      <c r="AI77">
        <v>-0.69325999999999999</v>
      </c>
      <c r="AJ77" s="38">
        <v>0.44902999999999998</v>
      </c>
      <c r="AL77" s="32">
        <v>0</v>
      </c>
      <c r="AM77" s="33">
        <v>0</v>
      </c>
      <c r="AN77" s="33">
        <v>0</v>
      </c>
      <c r="AO77" s="33">
        <v>5.663E-2</v>
      </c>
      <c r="AP77" s="33">
        <v>0.51085999999999998</v>
      </c>
      <c r="AQ77" s="39">
        <v>-0.85780000000000001</v>
      </c>
      <c r="AR77">
        <v>0</v>
      </c>
      <c r="AS77">
        <v>0</v>
      </c>
      <c r="AT77">
        <v>0</v>
      </c>
      <c r="AU77">
        <v>0</v>
      </c>
      <c r="AV77">
        <v>0</v>
      </c>
      <c r="AW77" s="38">
        <v>0</v>
      </c>
    </row>
    <row r="78" spans="7:49" ht="15" thickBot="1">
      <c r="G78" s="31"/>
      <c r="R78" s="38"/>
      <c r="U78" s="26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>
        <v>0.28671715972300799</v>
      </c>
      <c r="AB78">
        <v>1.2888064000737831E-7</v>
      </c>
      <c r="AC78">
        <v>-5.6340480003580495E-8</v>
      </c>
      <c r="AD78">
        <v>0</v>
      </c>
      <c r="AE78">
        <v>0</v>
      </c>
      <c r="AF78" s="38">
        <v>0</v>
      </c>
      <c r="AH78" s="32">
        <v>-5.6640000000000003E-2</v>
      </c>
      <c r="AI78" s="33">
        <v>-0.50990999999999997</v>
      </c>
      <c r="AJ78" s="39">
        <v>-0.85836000000000001</v>
      </c>
      <c r="AL78" s="31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43">
        <f t="array" ref="AR78:AT80">AH76:AJ78</f>
        <v>0.82403000000000004</v>
      </c>
      <c r="AS78" s="35">
        <v>-0.50929000000000002</v>
      </c>
      <c r="AT78" s="35">
        <v>0.24817</v>
      </c>
      <c r="AU78" s="35">
        <v>0</v>
      </c>
      <c r="AV78" s="35">
        <v>0</v>
      </c>
      <c r="AW78" s="41">
        <v>0</v>
      </c>
    </row>
    <row r="79" spans="7:49">
      <c r="G79" s="31"/>
      <c r="R79" s="38"/>
      <c r="U79" s="26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>
        <v>1.2888063998656163E-7</v>
      </c>
      <c r="AB79">
        <v>0.28671858317311993</v>
      </c>
      <c r="AC79">
        <v>-3.4870886399251955E-7</v>
      </c>
      <c r="AD79">
        <v>0</v>
      </c>
      <c r="AE79">
        <v>0</v>
      </c>
      <c r="AF79" s="38">
        <v>0</v>
      </c>
      <c r="AL79" s="31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31">
        <v>-0.56369999999999998</v>
      </c>
      <c r="AS79">
        <v>-0.69325999999999999</v>
      </c>
      <c r="AT79">
        <v>0.44902999999999998</v>
      </c>
      <c r="AU79">
        <v>0</v>
      </c>
      <c r="AV79">
        <v>0</v>
      </c>
      <c r="AW79" s="38">
        <v>0</v>
      </c>
    </row>
    <row r="80" spans="7:49">
      <c r="G80" s="31"/>
      <c r="R80" s="38"/>
      <c r="U80" s="26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>
        <v>-5.6340480003580495E-8</v>
      </c>
      <c r="AB80">
        <v>-3.4870886400639733E-7</v>
      </c>
      <c r="AC80">
        <v>0.28671948026265598</v>
      </c>
      <c r="AD80">
        <v>0</v>
      </c>
      <c r="AE80">
        <v>0</v>
      </c>
      <c r="AF80" s="38">
        <v>0</v>
      </c>
      <c r="AL80" s="31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31">
        <v>-5.6640000000000003E-2</v>
      </c>
      <c r="AS80">
        <v>-0.50990999999999997</v>
      </c>
      <c r="AT80">
        <v>-0.85836000000000001</v>
      </c>
      <c r="AU80">
        <v>0</v>
      </c>
      <c r="AV80">
        <v>0</v>
      </c>
      <c r="AW80" s="38">
        <v>0</v>
      </c>
    </row>
    <row r="81" spans="7:49">
      <c r="G81" s="31"/>
      <c r="R81" s="38"/>
      <c r="U81" s="26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>
        <v>0</v>
      </c>
      <c r="AB81">
        <v>0</v>
      </c>
      <c r="AC81">
        <v>0</v>
      </c>
      <c r="AD81">
        <v>0.42227470494664304</v>
      </c>
      <c r="AE81">
        <v>-0.14245656584044003</v>
      </c>
      <c r="AF81" s="38">
        <v>-2.5840173137601008E-2</v>
      </c>
      <c r="AL81" s="3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31">
        <v>0</v>
      </c>
      <c r="AS81">
        <v>0</v>
      </c>
      <c r="AT81">
        <v>0</v>
      </c>
      <c r="AU81">
        <f t="array" ref="AU81:AW83">AH76:AJ78</f>
        <v>0.82403000000000004</v>
      </c>
      <c r="AV81">
        <v>-0.50929000000000002</v>
      </c>
      <c r="AW81" s="38">
        <v>0.24817</v>
      </c>
    </row>
    <row r="82" spans="7:49">
      <c r="G82" s="31"/>
      <c r="R82" s="38"/>
      <c r="U82" s="26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>
        <v>0</v>
      </c>
      <c r="AB82">
        <v>0</v>
      </c>
      <c r="AC82">
        <v>0</v>
      </c>
      <c r="AD82">
        <v>-0.14245656584044003</v>
      </c>
      <c r="AE82">
        <v>0.31423686130358097</v>
      </c>
      <c r="AF82" s="38">
        <v>-9.6456580244579926E-3</v>
      </c>
      <c r="AL82" s="31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31">
        <v>0</v>
      </c>
      <c r="AS82">
        <v>0</v>
      </c>
      <c r="AT82">
        <v>0</v>
      </c>
      <c r="AU82">
        <v>-0.56369999999999998</v>
      </c>
      <c r="AV82">
        <v>-0.69325999999999999</v>
      </c>
      <c r="AW82" s="38">
        <v>0.44902999999999998</v>
      </c>
    </row>
    <row r="83" spans="7:49" ht="15" thickBot="1">
      <c r="G83" s="3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9"/>
      <c r="U83" s="29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3">
        <v>0</v>
      </c>
      <c r="AB83" s="33">
        <v>0</v>
      </c>
      <c r="AC83" s="33">
        <v>0</v>
      </c>
      <c r="AD83" s="33">
        <v>-2.5840173137600994E-2</v>
      </c>
      <c r="AE83" s="33">
        <v>-9.6456580244580065E-3</v>
      </c>
      <c r="AF83" s="39">
        <v>0.24141216574138497</v>
      </c>
      <c r="AL83" s="32">
        <v>0</v>
      </c>
      <c r="AM83" s="33">
        <v>0</v>
      </c>
      <c r="AN83" s="33">
        <v>0</v>
      </c>
      <c r="AO83" s="33">
        <v>0</v>
      </c>
      <c r="AP83" s="33">
        <v>0</v>
      </c>
      <c r="AQ83" s="33">
        <v>0</v>
      </c>
      <c r="AR83" s="32">
        <v>0</v>
      </c>
      <c r="AS83" s="33">
        <v>0</v>
      </c>
      <c r="AT83" s="33">
        <v>0</v>
      </c>
      <c r="AU83" s="33">
        <v>-5.6640000000000003E-2</v>
      </c>
      <c r="AV83" s="33">
        <v>-0.50990999999999997</v>
      </c>
      <c r="AW83" s="39">
        <v>-0.85836000000000001</v>
      </c>
    </row>
    <row r="85" spans="7:49" ht="15" thickBot="1">
      <c r="G85" t="s">
        <v>17</v>
      </c>
      <c r="H85">
        <v>20</v>
      </c>
      <c r="U85" t="s">
        <v>17</v>
      </c>
      <c r="V85">
        <v>20</v>
      </c>
      <c r="AL85" t="s">
        <v>5</v>
      </c>
    </row>
    <row r="86" spans="7:49">
      <c r="G86" s="24">
        <v>1.046905159686E-3</v>
      </c>
      <c r="H86" s="25">
        <v>1.2869333970999899E-5</v>
      </c>
      <c r="I86" s="25">
        <v>4.6849774712299998E-4</v>
      </c>
      <c r="J86" s="25">
        <v>-7.0128875592449997E-4</v>
      </c>
      <c r="K86" s="25">
        <v>1.5604991739200001E-3</v>
      </c>
      <c r="L86" s="34">
        <v>-1.622074255154E-3</v>
      </c>
      <c r="M86" s="35"/>
      <c r="N86" s="35"/>
      <c r="O86" s="35"/>
      <c r="P86" s="35"/>
      <c r="Q86" s="35"/>
      <c r="R86" s="41"/>
      <c r="U86" s="24">
        <f t="array" ref="U86:AF97">MMULT(MMULT(AL86:AW97,AY2:BJ13),TRANSPOSE(AL86:AW97))</f>
        <v>0.28672045040844796</v>
      </c>
      <c r="V86" s="25">
        <v>1.4731673600443251E-7</v>
      </c>
      <c r="W86" s="25">
        <v>1.0288087040136173E-6</v>
      </c>
      <c r="X86" s="25">
        <v>0</v>
      </c>
      <c r="Y86" s="25">
        <v>0</v>
      </c>
      <c r="Z86" s="34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41">
        <v>0</v>
      </c>
      <c r="AH86" s="4">
        <v>-0.82291999999999998</v>
      </c>
      <c r="AI86" s="5">
        <v>0.51021000000000005</v>
      </c>
      <c r="AJ86" s="6">
        <v>0.24998000000000001</v>
      </c>
      <c r="AL86" s="43">
        <f t="array" ref="AL86:AN88">AH86:AJ88</f>
        <v>-0.82291999999999998</v>
      </c>
      <c r="AM86" s="35">
        <v>0.51021000000000005</v>
      </c>
      <c r="AN86" s="35">
        <v>0.24998000000000001</v>
      </c>
      <c r="AO86" s="35">
        <v>0</v>
      </c>
      <c r="AP86" s="35">
        <v>0</v>
      </c>
      <c r="AQ86" s="41">
        <v>0</v>
      </c>
      <c r="AR86" s="35">
        <v>0</v>
      </c>
      <c r="AS86" s="35">
        <v>0</v>
      </c>
      <c r="AT86" s="35">
        <v>0</v>
      </c>
      <c r="AU86" s="35">
        <v>0</v>
      </c>
      <c r="AV86" s="35">
        <v>0</v>
      </c>
      <c r="AW86" s="41">
        <v>0</v>
      </c>
    </row>
    <row r="87" spans="7:49">
      <c r="G87" s="31">
        <v>1.2869333970999899E-5</v>
      </c>
      <c r="H87">
        <v>-2.37686113384E-4</v>
      </c>
      <c r="I87">
        <v>-1.7626565500849999E-4</v>
      </c>
      <c r="J87">
        <v>8.6791099762050005E-4</v>
      </c>
      <c r="K87">
        <v>1.3721213526200001E-4</v>
      </c>
      <c r="L87" s="38">
        <v>-5.2744216994499899E-5</v>
      </c>
      <c r="R87" s="38"/>
      <c r="U87" s="26">
        <v>1.4731673600443251E-7</v>
      </c>
      <c r="V87" s="21">
        <v>0.28671995725004795</v>
      </c>
      <c r="W87" s="21">
        <v>-1.4771814398073513E-7</v>
      </c>
      <c r="X87" s="21">
        <v>0</v>
      </c>
      <c r="Y87" s="21">
        <v>0</v>
      </c>
      <c r="Z87" s="36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8">
        <v>0</v>
      </c>
      <c r="AH87" s="7">
        <v>0.56537999999999999</v>
      </c>
      <c r="AI87" s="3">
        <v>0.69191999999999998</v>
      </c>
      <c r="AJ87" s="8">
        <v>0.44899</v>
      </c>
      <c r="AL87" s="31">
        <v>0.56537999999999999</v>
      </c>
      <c r="AM87">
        <v>0.69191999999999998</v>
      </c>
      <c r="AN87">
        <v>0.44899</v>
      </c>
      <c r="AO87">
        <v>0</v>
      </c>
      <c r="AP87">
        <v>0</v>
      </c>
      <c r="AQ87" s="38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8">
        <v>0</v>
      </c>
    </row>
    <row r="88" spans="7:49" ht="15" thickBot="1">
      <c r="G88" s="31">
        <v>4.6849774712299998E-4</v>
      </c>
      <c r="H88">
        <v>-1.7626565500849999E-4</v>
      </c>
      <c r="I88">
        <v>3.7077843631400001E-4</v>
      </c>
      <c r="J88">
        <v>-1.82732330733E-4</v>
      </c>
      <c r="K88">
        <v>4.5292018316349999E-4</v>
      </c>
      <c r="L88" s="38">
        <v>-4.3091194932599999E-4</v>
      </c>
      <c r="R88" s="38"/>
      <c r="U88" s="26">
        <v>1.0288087040136173E-6</v>
      </c>
      <c r="V88" s="21">
        <v>-1.4771814399461292E-7</v>
      </c>
      <c r="W88" s="21">
        <v>0.28672263326515196</v>
      </c>
      <c r="X88" s="21">
        <v>0</v>
      </c>
      <c r="Y88" s="21">
        <v>0</v>
      </c>
      <c r="Z88" s="36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8">
        <v>0</v>
      </c>
      <c r="AH88" s="9">
        <v>5.611E-2</v>
      </c>
      <c r="AI88" s="10">
        <v>0.51082000000000005</v>
      </c>
      <c r="AJ88" s="11">
        <v>-0.85785999999999996</v>
      </c>
      <c r="AL88" s="31">
        <v>5.611E-2</v>
      </c>
      <c r="AM88">
        <v>0.51082000000000005</v>
      </c>
      <c r="AN88">
        <v>-0.85785999999999996</v>
      </c>
      <c r="AO88">
        <v>0</v>
      </c>
      <c r="AP88">
        <v>0</v>
      </c>
      <c r="AQ88" s="3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8">
        <v>0</v>
      </c>
    </row>
    <row r="89" spans="7:49" ht="15" thickBot="1">
      <c r="G89" s="31">
        <v>7.0128875592449997E-4</v>
      </c>
      <c r="H89">
        <v>-8.6791099762050005E-4</v>
      </c>
      <c r="I89">
        <v>1.82732330733E-4</v>
      </c>
      <c r="J89">
        <v>1.6877093817480001E-3</v>
      </c>
      <c r="K89">
        <v>5.8671821095999997E-4</v>
      </c>
      <c r="L89" s="38">
        <v>-4.09669766007E-4</v>
      </c>
      <c r="R89" s="38"/>
      <c r="U89" s="26">
        <v>0</v>
      </c>
      <c r="V89" s="21">
        <v>0</v>
      </c>
      <c r="W89" s="21">
        <v>0</v>
      </c>
      <c r="X89" s="21">
        <v>0.42174840905107702</v>
      </c>
      <c r="Y89" s="21">
        <v>-0.14265211080255796</v>
      </c>
      <c r="Z89" s="36">
        <v>-2.5768112847927988E-2</v>
      </c>
      <c r="AA89">
        <v>0</v>
      </c>
      <c r="AB89">
        <v>0</v>
      </c>
      <c r="AC89">
        <v>0</v>
      </c>
      <c r="AD89">
        <v>0</v>
      </c>
      <c r="AE89">
        <v>0</v>
      </c>
      <c r="AF89" s="38">
        <v>0</v>
      </c>
      <c r="AH89" s="3"/>
      <c r="AI89" s="3"/>
      <c r="AJ89" s="3"/>
      <c r="AL89" s="31">
        <v>0</v>
      </c>
      <c r="AM89">
        <v>0</v>
      </c>
      <c r="AN89">
        <v>0</v>
      </c>
      <c r="AO89">
        <f t="array" ref="AO89:AQ91">AH86:AJ88</f>
        <v>-0.82291999999999998</v>
      </c>
      <c r="AP89">
        <v>0.51021000000000005</v>
      </c>
      <c r="AQ89" s="38">
        <v>0.24998000000000001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8">
        <v>0</v>
      </c>
    </row>
    <row r="90" spans="7:49">
      <c r="G90" s="31">
        <v>-1.5604991739200001E-3</v>
      </c>
      <c r="H90">
        <v>-1.3721213526200001E-4</v>
      </c>
      <c r="I90">
        <v>-4.5292018316349999E-4</v>
      </c>
      <c r="J90">
        <v>5.8671821095999997E-4</v>
      </c>
      <c r="K90">
        <v>-2.7606432110519998E-3</v>
      </c>
      <c r="L90" s="38">
        <v>5.2416752084284996E-3</v>
      </c>
      <c r="R90" s="38"/>
      <c r="U90" s="26">
        <v>0</v>
      </c>
      <c r="V90" s="21">
        <v>0</v>
      </c>
      <c r="W90" s="21">
        <v>0</v>
      </c>
      <c r="X90" s="21">
        <v>-0.14265211080255796</v>
      </c>
      <c r="Y90" s="21">
        <v>0.31483097907784902</v>
      </c>
      <c r="Z90" s="36">
        <v>-9.6882577870489733E-3</v>
      </c>
      <c r="AA90">
        <v>0</v>
      </c>
      <c r="AB90">
        <v>0</v>
      </c>
      <c r="AC90">
        <v>0</v>
      </c>
      <c r="AD90">
        <v>0</v>
      </c>
      <c r="AE90">
        <v>0</v>
      </c>
      <c r="AF90" s="38">
        <v>0</v>
      </c>
      <c r="AH90" s="4">
        <v>0.82296999999999998</v>
      </c>
      <c r="AI90" s="5">
        <v>-0.51024000000000003</v>
      </c>
      <c r="AJ90" s="6">
        <v>0.24976000000000001</v>
      </c>
      <c r="AL90" s="31">
        <v>0</v>
      </c>
      <c r="AM90">
        <v>0</v>
      </c>
      <c r="AN90">
        <v>0</v>
      </c>
      <c r="AO90">
        <v>0.56537999999999999</v>
      </c>
      <c r="AP90">
        <v>0.69191999999999998</v>
      </c>
      <c r="AQ90" s="38">
        <v>0.44899</v>
      </c>
      <c r="AR90">
        <v>0</v>
      </c>
      <c r="AS90">
        <v>0</v>
      </c>
      <c r="AT90">
        <v>0</v>
      </c>
      <c r="AU90">
        <v>0</v>
      </c>
      <c r="AV90">
        <v>0</v>
      </c>
      <c r="AW90" s="38">
        <v>0</v>
      </c>
    </row>
    <row r="91" spans="7:49" ht="15" thickBot="1">
      <c r="G91" s="32">
        <v>1.622074255154E-3</v>
      </c>
      <c r="H91" s="33">
        <v>5.2744216994499899E-5</v>
      </c>
      <c r="I91" s="33">
        <v>4.3091194932599999E-4</v>
      </c>
      <c r="J91" s="33">
        <v>-4.09669766007E-4</v>
      </c>
      <c r="K91" s="33">
        <v>5.2416752084284996E-3</v>
      </c>
      <c r="L91" s="39">
        <v>-6.1471095315570002E-3</v>
      </c>
      <c r="R91" s="38"/>
      <c r="U91" s="29">
        <v>0</v>
      </c>
      <c r="V91" s="30">
        <v>0</v>
      </c>
      <c r="W91" s="30">
        <v>0</v>
      </c>
      <c r="X91" s="30">
        <v>-2.5768112847927981E-2</v>
      </c>
      <c r="Y91" s="30">
        <v>-9.6882577870489733E-3</v>
      </c>
      <c r="Z91" s="37">
        <v>0.24135312250806698</v>
      </c>
      <c r="AA91">
        <v>0</v>
      </c>
      <c r="AB91">
        <v>0</v>
      </c>
      <c r="AC91">
        <v>0</v>
      </c>
      <c r="AD91">
        <v>0</v>
      </c>
      <c r="AE91">
        <v>0</v>
      </c>
      <c r="AF91" s="38">
        <v>0</v>
      </c>
      <c r="AH91" s="7">
        <v>-0.56530000000000002</v>
      </c>
      <c r="AI91" s="3">
        <v>-0.69201999999999997</v>
      </c>
      <c r="AJ91" s="8">
        <v>0.44894000000000001</v>
      </c>
      <c r="AL91" s="32">
        <v>0</v>
      </c>
      <c r="AM91" s="33">
        <v>0</v>
      </c>
      <c r="AN91" s="33">
        <v>0</v>
      </c>
      <c r="AO91" s="33">
        <v>5.611E-2</v>
      </c>
      <c r="AP91" s="33">
        <v>0.51082000000000005</v>
      </c>
      <c r="AQ91" s="39">
        <v>-0.85785999999999996</v>
      </c>
      <c r="AR91">
        <v>0</v>
      </c>
      <c r="AS91">
        <v>0</v>
      </c>
      <c r="AT91">
        <v>0</v>
      </c>
      <c r="AU91">
        <v>0</v>
      </c>
      <c r="AV91">
        <v>0</v>
      </c>
      <c r="AW91" s="38">
        <v>0</v>
      </c>
    </row>
    <row r="92" spans="7:49" ht="15" thickBot="1">
      <c r="G92" s="31"/>
      <c r="R92" s="38"/>
      <c r="U92" s="26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>
        <v>0.28672130059059198</v>
      </c>
      <c r="AB92">
        <v>-4.0192409600514623E-7</v>
      </c>
      <c r="AC92">
        <v>-9.00042751994512E-7</v>
      </c>
      <c r="AD92">
        <v>0</v>
      </c>
      <c r="AE92">
        <v>0</v>
      </c>
      <c r="AF92" s="38">
        <v>0</v>
      </c>
      <c r="AH92" s="9">
        <v>-5.6230000000000002E-2</v>
      </c>
      <c r="AI92" s="10">
        <v>-0.51065000000000005</v>
      </c>
      <c r="AJ92" s="11">
        <v>-0.85794999999999999</v>
      </c>
      <c r="AL92" s="31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43">
        <f t="array" ref="AR92:AT94">AH90:AJ92</f>
        <v>0.82296999999999998</v>
      </c>
      <c r="AS92" s="35">
        <v>-0.51024000000000003</v>
      </c>
      <c r="AT92" s="35">
        <v>0.24976000000000001</v>
      </c>
      <c r="AU92" s="35">
        <v>0</v>
      </c>
      <c r="AV92" s="35">
        <v>0</v>
      </c>
      <c r="AW92" s="41">
        <v>0</v>
      </c>
    </row>
    <row r="93" spans="7:49" ht="15" thickBot="1">
      <c r="G93" s="31"/>
      <c r="R93" s="38"/>
      <c r="U93" s="26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>
        <v>-4.0192409599126844E-7</v>
      </c>
      <c r="AB93">
        <v>0.28672082976767999</v>
      </c>
      <c r="AC93">
        <v>-3.5581952000096617E-7</v>
      </c>
      <c r="AD93">
        <v>0</v>
      </c>
      <c r="AE93">
        <v>0</v>
      </c>
      <c r="AF93" s="38">
        <v>0</v>
      </c>
      <c r="AH93" s="9"/>
      <c r="AI93" s="10"/>
      <c r="AJ93" s="11"/>
      <c r="AL93" s="31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31">
        <v>-0.56530000000000002</v>
      </c>
      <c r="AS93">
        <v>-0.69201999999999997</v>
      </c>
      <c r="AT93">
        <v>0.44894000000000001</v>
      </c>
      <c r="AU93">
        <v>0</v>
      </c>
      <c r="AV93">
        <v>0</v>
      </c>
      <c r="AW93" s="38">
        <v>0</v>
      </c>
    </row>
    <row r="94" spans="7:49">
      <c r="G94" s="31"/>
      <c r="R94" s="38"/>
      <c r="U94" s="26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>
        <v>-9.000427520014509E-7</v>
      </c>
      <c r="AB94">
        <v>-3.5581952000096617E-7</v>
      </c>
      <c r="AC94">
        <v>0.28672098571468801</v>
      </c>
      <c r="AD94">
        <v>0</v>
      </c>
      <c r="AE94">
        <v>0</v>
      </c>
      <c r="AF94" s="38">
        <v>0</v>
      </c>
      <c r="AL94" s="31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31">
        <v>-5.6230000000000002E-2</v>
      </c>
      <c r="AS94">
        <v>-0.51065000000000005</v>
      </c>
      <c r="AT94">
        <v>-0.85794999999999999</v>
      </c>
      <c r="AU94">
        <v>0</v>
      </c>
      <c r="AV94">
        <v>0</v>
      </c>
      <c r="AW94" s="38">
        <v>0</v>
      </c>
    </row>
    <row r="95" spans="7:49">
      <c r="G95" s="31"/>
      <c r="R95" s="38"/>
      <c r="U95" s="26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>
        <v>0</v>
      </c>
      <c r="AB95">
        <v>0</v>
      </c>
      <c r="AC95">
        <v>0</v>
      </c>
      <c r="AD95">
        <v>0.42176138243760697</v>
      </c>
      <c r="AE95">
        <v>-0.14265080131020402</v>
      </c>
      <c r="AF95" s="38">
        <v>-2.5778922518637989E-2</v>
      </c>
      <c r="AL95" s="31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31">
        <v>0</v>
      </c>
      <c r="AS95">
        <v>0</v>
      </c>
      <c r="AT95">
        <v>0</v>
      </c>
      <c r="AU95">
        <f t="array" ref="AU95:AW97">AH90:AJ92</f>
        <v>0.82296999999999998</v>
      </c>
      <c r="AV95">
        <v>-0.51024000000000003</v>
      </c>
      <c r="AW95" s="38">
        <v>0.24976000000000001</v>
      </c>
    </row>
    <row r="96" spans="7:49">
      <c r="G96" s="31"/>
      <c r="R96" s="38"/>
      <c r="U96" s="26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>
        <v>0</v>
      </c>
      <c r="AB96">
        <v>0</v>
      </c>
      <c r="AC96">
        <v>0</v>
      </c>
      <c r="AD96">
        <v>-0.14265080131020402</v>
      </c>
      <c r="AE96">
        <v>0.31481058175148402</v>
      </c>
      <c r="AF96" s="38">
        <v>-9.6772635202179852E-3</v>
      </c>
      <c r="AL96" s="31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31">
        <v>0</v>
      </c>
      <c r="AS96">
        <v>0</v>
      </c>
      <c r="AT96">
        <v>0</v>
      </c>
      <c r="AU96">
        <v>-0.56530000000000002</v>
      </c>
      <c r="AV96">
        <v>-0.69201999999999997</v>
      </c>
      <c r="AW96" s="38">
        <v>0.44894000000000001</v>
      </c>
    </row>
    <row r="97" spans="7:49" ht="15" thickBot="1">
      <c r="G97" s="3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9"/>
      <c r="U97" s="29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3">
        <v>0</v>
      </c>
      <c r="AB97" s="33">
        <v>0</v>
      </c>
      <c r="AC97" s="33">
        <v>0</v>
      </c>
      <c r="AD97" s="33">
        <v>-2.5778922518637989E-2</v>
      </c>
      <c r="AE97" s="33">
        <v>-9.6772635202179852E-3</v>
      </c>
      <c r="AF97" s="39">
        <v>0.24136227557775899</v>
      </c>
      <c r="AL97" s="32">
        <v>0</v>
      </c>
      <c r="AM97" s="33">
        <v>0</v>
      </c>
      <c r="AN97" s="33">
        <v>0</v>
      </c>
      <c r="AO97" s="33">
        <v>0</v>
      </c>
      <c r="AP97" s="33">
        <v>0</v>
      </c>
      <c r="AQ97" s="33">
        <v>0</v>
      </c>
      <c r="AR97" s="32">
        <v>0</v>
      </c>
      <c r="AS97" s="33">
        <v>0</v>
      </c>
      <c r="AT97" s="33">
        <v>0</v>
      </c>
      <c r="AU97" s="33">
        <v>-5.6230000000000002E-2</v>
      </c>
      <c r="AV97" s="33">
        <v>-0.51065000000000005</v>
      </c>
      <c r="AW97" s="39">
        <v>-0.85794999999999999</v>
      </c>
    </row>
    <row r="99" spans="7:49" ht="15" thickBot="1">
      <c r="G99" t="s">
        <v>18</v>
      </c>
      <c r="H99">
        <v>19</v>
      </c>
      <c r="U99" t="s">
        <v>18</v>
      </c>
      <c r="V99">
        <v>19</v>
      </c>
      <c r="AL99" t="s">
        <v>5</v>
      </c>
    </row>
    <row r="100" spans="7:49">
      <c r="G100" s="24">
        <v>-0.48003623794714001</v>
      </c>
      <c r="H100" s="25">
        <v>0.50713054606939201</v>
      </c>
      <c r="I100" s="25">
        <v>-4.6558792956021E-2</v>
      </c>
      <c r="J100" s="25">
        <v>-7.4031613962382004E-2</v>
      </c>
      <c r="K100" s="25">
        <v>-9.7214082048770994E-2</v>
      </c>
      <c r="L100" s="34">
        <v>-0.214894594324889</v>
      </c>
      <c r="M100" s="35"/>
      <c r="N100" s="35"/>
      <c r="O100" s="35"/>
      <c r="P100" s="35"/>
      <c r="Q100" s="35"/>
      <c r="R100" s="41"/>
      <c r="U100" s="24">
        <f t="array" ref="U100:AF111">MMULT(MMULT(AL100:AW111,AY2:BJ13),TRANSPOSE(AL100:AW111))</f>
        <v>0.28672115605504001</v>
      </c>
      <c r="V100" s="25">
        <v>8.3378176000264981E-7</v>
      </c>
      <c r="W100" s="25">
        <v>-3.5599155198684507E-7</v>
      </c>
      <c r="X100" s="25">
        <v>0</v>
      </c>
      <c r="Y100" s="25">
        <v>0</v>
      </c>
      <c r="Z100" s="34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41">
        <v>0</v>
      </c>
      <c r="AH100" s="4">
        <v>-0.82440000000000002</v>
      </c>
      <c r="AI100" s="5">
        <v>0.50824000000000003</v>
      </c>
      <c r="AJ100" s="6">
        <v>0.24912000000000001</v>
      </c>
      <c r="AL100" s="43">
        <f t="array" ref="AL100:AN102">AH100:AJ102</f>
        <v>-0.82440000000000002</v>
      </c>
      <c r="AM100" s="35">
        <v>0.50824000000000003</v>
      </c>
      <c r="AN100" s="35">
        <v>0.24912000000000001</v>
      </c>
      <c r="AO100" s="35">
        <v>0</v>
      </c>
      <c r="AP100" s="35">
        <v>0</v>
      </c>
      <c r="AQ100" s="41">
        <v>0</v>
      </c>
      <c r="AR100" s="35">
        <v>0</v>
      </c>
      <c r="AS100" s="35">
        <v>0</v>
      </c>
      <c r="AT100" s="35">
        <v>0</v>
      </c>
      <c r="AU100" s="35">
        <v>0</v>
      </c>
      <c r="AV100" s="35">
        <v>0</v>
      </c>
      <c r="AW100" s="41">
        <v>0</v>
      </c>
    </row>
    <row r="101" spans="7:49">
      <c r="G101" s="31">
        <v>0.50713054606939201</v>
      </c>
      <c r="H101">
        <v>-0.412837650668547</v>
      </c>
      <c r="I101">
        <v>3.8574748750055503E-2</v>
      </c>
      <c r="J101">
        <v>5.7277834954892498E-2</v>
      </c>
      <c r="K101">
        <v>7.8944316243738002E-2</v>
      </c>
      <c r="L101" s="38">
        <v>7.8894434346629502E-2</v>
      </c>
      <c r="R101" s="38"/>
      <c r="U101" s="26">
        <v>8.3378175998877202E-7</v>
      </c>
      <c r="V101" s="21">
        <v>0.28672102843596792</v>
      </c>
      <c r="W101" s="21">
        <v>1.2546007040065144E-6</v>
      </c>
      <c r="X101" s="21">
        <v>0</v>
      </c>
      <c r="Y101" s="21">
        <v>0</v>
      </c>
      <c r="Z101" s="36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8">
        <v>0</v>
      </c>
      <c r="AH101" s="7">
        <v>0.56337999999999999</v>
      </c>
      <c r="AI101" s="3">
        <v>0.69445000000000001</v>
      </c>
      <c r="AJ101" s="8">
        <v>0.4476</v>
      </c>
      <c r="AL101" s="31">
        <v>0.56337999999999999</v>
      </c>
      <c r="AM101">
        <v>0.69445000000000001</v>
      </c>
      <c r="AN101">
        <v>0.4476</v>
      </c>
      <c r="AO101">
        <v>0</v>
      </c>
      <c r="AP101">
        <v>0</v>
      </c>
      <c r="AQ101" s="38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8">
        <v>0</v>
      </c>
    </row>
    <row r="102" spans="7:49" ht="15" thickBot="1">
      <c r="G102" s="31">
        <v>-4.6558792956021E-2</v>
      </c>
      <c r="H102">
        <v>3.8574748750055503E-2</v>
      </c>
      <c r="I102">
        <v>7.8492775904577997E-2</v>
      </c>
      <c r="J102">
        <v>6.9394736824670997E-2</v>
      </c>
      <c r="K102">
        <v>0.100018527633987</v>
      </c>
      <c r="L102" s="38">
        <v>2.7501304734900699E-4</v>
      </c>
      <c r="R102" s="38"/>
      <c r="U102" s="26">
        <v>-3.5599155200766175E-7</v>
      </c>
      <c r="V102" s="21">
        <v>1.2546007039926366E-6</v>
      </c>
      <c r="W102" s="21">
        <v>0.28671872452607994</v>
      </c>
      <c r="X102" s="21">
        <v>0</v>
      </c>
      <c r="Y102" s="21">
        <v>0</v>
      </c>
      <c r="Z102" s="36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8">
        <v>0</v>
      </c>
      <c r="AH102" s="9">
        <v>5.4489999999999997E-2</v>
      </c>
      <c r="AI102" s="10">
        <v>0.50934999999999997</v>
      </c>
      <c r="AJ102" s="11">
        <v>-0.85882999999999998</v>
      </c>
      <c r="AL102" s="31">
        <v>5.4489999999999997E-2</v>
      </c>
      <c r="AM102">
        <v>0.50934999999999997</v>
      </c>
      <c r="AN102">
        <v>-0.85882999999999998</v>
      </c>
      <c r="AO102">
        <v>0</v>
      </c>
      <c r="AP102">
        <v>0</v>
      </c>
      <c r="AQ102" s="38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8">
        <v>0</v>
      </c>
    </row>
    <row r="103" spans="7:49" ht="15" thickBot="1">
      <c r="G103" s="31">
        <v>7.4031613962382004E-2</v>
      </c>
      <c r="H103">
        <v>-5.7277834954892498E-2</v>
      </c>
      <c r="I103">
        <v>-6.9394736824670997E-2</v>
      </c>
      <c r="J103">
        <v>-6.0252132196653999E-2</v>
      </c>
      <c r="K103">
        <v>-9.8737712528032498E-2</v>
      </c>
      <c r="L103" s="38">
        <v>4.288662859421E-3</v>
      </c>
      <c r="R103" s="38"/>
      <c r="U103" s="26">
        <v>0</v>
      </c>
      <c r="V103" s="21">
        <v>0</v>
      </c>
      <c r="W103" s="21">
        <v>0</v>
      </c>
      <c r="X103" s="21">
        <v>0.42250460271257606</v>
      </c>
      <c r="Y103" s="21">
        <v>-0.14243023981309605</v>
      </c>
      <c r="Z103" s="36">
        <v>-2.5344019117336001E-2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8">
        <v>0</v>
      </c>
      <c r="AH103" s="3"/>
      <c r="AI103" s="3"/>
      <c r="AJ103" s="3"/>
      <c r="AL103" s="31">
        <v>0</v>
      </c>
      <c r="AM103">
        <v>0</v>
      </c>
      <c r="AN103">
        <v>0</v>
      </c>
      <c r="AO103">
        <f t="array" ref="AO103:AQ105">AH100:AJ102</f>
        <v>-0.82440000000000002</v>
      </c>
      <c r="AP103">
        <v>0.50824000000000003</v>
      </c>
      <c r="AQ103" s="38">
        <v>0.24912000000000001</v>
      </c>
      <c r="AR103">
        <v>0</v>
      </c>
      <c r="AS103">
        <v>0</v>
      </c>
      <c r="AT103">
        <v>0</v>
      </c>
      <c r="AU103">
        <v>0</v>
      </c>
      <c r="AV103">
        <v>0</v>
      </c>
      <c r="AW103" s="38">
        <v>0</v>
      </c>
    </row>
    <row r="104" spans="7:49">
      <c r="G104" s="31">
        <v>9.7214082048770994E-2</v>
      </c>
      <c r="H104">
        <v>-7.8944316243738002E-2</v>
      </c>
      <c r="I104">
        <v>-0.100018527633987</v>
      </c>
      <c r="J104">
        <v>-9.8737712528032498E-2</v>
      </c>
      <c r="K104">
        <v>-0.13305290722317301</v>
      </c>
      <c r="L104" s="38">
        <v>9.8922741907389797E-3</v>
      </c>
      <c r="R104" s="38"/>
      <c r="U104" s="26">
        <v>0</v>
      </c>
      <c r="V104" s="21">
        <v>0</v>
      </c>
      <c r="W104" s="21">
        <v>0</v>
      </c>
      <c r="X104" s="21">
        <v>-0.14243023981309605</v>
      </c>
      <c r="Y104" s="21">
        <v>0.31404746755210899</v>
      </c>
      <c r="Z104" s="36">
        <v>-9.9752287294889858E-3</v>
      </c>
      <c r="AA104">
        <v>0</v>
      </c>
      <c r="AB104">
        <v>0</v>
      </c>
      <c r="AC104">
        <v>0</v>
      </c>
      <c r="AD104">
        <v>0</v>
      </c>
      <c r="AE104">
        <v>0</v>
      </c>
      <c r="AF104" s="38">
        <v>0</v>
      </c>
      <c r="AH104" s="4">
        <v>0.82482999999999995</v>
      </c>
      <c r="AI104" s="5">
        <v>-0.50838000000000005</v>
      </c>
      <c r="AJ104" s="6">
        <v>0.24737999999999999</v>
      </c>
      <c r="AL104" s="31">
        <v>0</v>
      </c>
      <c r="AM104">
        <v>0</v>
      </c>
      <c r="AN104">
        <v>0</v>
      </c>
      <c r="AO104">
        <v>0.56337999999999999</v>
      </c>
      <c r="AP104">
        <v>0.69445000000000001</v>
      </c>
      <c r="AQ104" s="38">
        <v>0.4476</v>
      </c>
      <c r="AR104">
        <v>0</v>
      </c>
      <c r="AS104">
        <v>0</v>
      </c>
      <c r="AT104">
        <v>0</v>
      </c>
      <c r="AU104">
        <v>0</v>
      </c>
      <c r="AV104">
        <v>0</v>
      </c>
      <c r="AW104" s="38">
        <v>0</v>
      </c>
    </row>
    <row r="105" spans="7:49" ht="15" thickBot="1">
      <c r="G105" s="32">
        <v>0.214894594324889</v>
      </c>
      <c r="H105" s="33">
        <v>-7.8894434346629502E-2</v>
      </c>
      <c r="I105" s="33">
        <v>-2.7501304734900401E-4</v>
      </c>
      <c r="J105" s="33">
        <v>4.2886628594209896E-3</v>
      </c>
      <c r="K105" s="33">
        <v>9.8922741907389797E-3</v>
      </c>
      <c r="L105" s="39">
        <v>-0.101634623364114</v>
      </c>
      <c r="R105" s="38"/>
      <c r="U105" s="29">
        <v>0</v>
      </c>
      <c r="V105" s="30">
        <v>0</v>
      </c>
      <c r="W105" s="30">
        <v>0</v>
      </c>
      <c r="X105" s="30">
        <v>-2.5344019117336001E-2</v>
      </c>
      <c r="Y105" s="30">
        <v>-9.9752287294889996E-3</v>
      </c>
      <c r="Z105" s="37">
        <v>0.24137883319148698</v>
      </c>
      <c r="AA105">
        <v>0</v>
      </c>
      <c r="AB105">
        <v>0</v>
      </c>
      <c r="AC105">
        <v>0</v>
      </c>
      <c r="AD105">
        <v>0</v>
      </c>
      <c r="AE105">
        <v>0</v>
      </c>
      <c r="AF105" s="38">
        <v>0</v>
      </c>
      <c r="AH105" s="7">
        <v>-0.56272</v>
      </c>
      <c r="AI105" s="3">
        <v>-0.69577999999999995</v>
      </c>
      <c r="AJ105" s="8">
        <v>0.44635999999999998</v>
      </c>
      <c r="AL105" s="32">
        <v>0</v>
      </c>
      <c r="AM105" s="33">
        <v>0</v>
      </c>
      <c r="AN105" s="33">
        <v>0</v>
      </c>
      <c r="AO105" s="33">
        <v>5.4489999999999997E-2</v>
      </c>
      <c r="AP105" s="33">
        <v>0.50934999999999997</v>
      </c>
      <c r="AQ105" s="39">
        <v>-0.85882999999999998</v>
      </c>
      <c r="AR105">
        <v>0</v>
      </c>
      <c r="AS105">
        <v>0</v>
      </c>
      <c r="AT105">
        <v>0</v>
      </c>
      <c r="AU105">
        <v>0</v>
      </c>
      <c r="AV105">
        <v>0</v>
      </c>
      <c r="AW105" s="38">
        <v>0</v>
      </c>
    </row>
    <row r="106" spans="7:49" ht="15" thickBot="1">
      <c r="G106" s="31"/>
      <c r="R106" s="38"/>
      <c r="U106" s="26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>
        <v>0.28671759662694396</v>
      </c>
      <c r="AB106">
        <v>-2.0541767679904677E-6</v>
      </c>
      <c r="AC106">
        <v>-1.9841023995992302E-7</v>
      </c>
      <c r="AD106">
        <v>0</v>
      </c>
      <c r="AE106">
        <v>0</v>
      </c>
      <c r="AF106" s="38">
        <v>0</v>
      </c>
      <c r="AH106" s="9">
        <v>-5.4800000000000001E-2</v>
      </c>
      <c r="AI106" s="10">
        <v>-0.50738000000000005</v>
      </c>
      <c r="AJ106" s="11">
        <v>-0.85997999999999997</v>
      </c>
      <c r="AL106" s="31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43">
        <f t="array" ref="AR106:AT108">AH104:AJ106</f>
        <v>0.82482999999999995</v>
      </c>
      <c r="AS106" s="35">
        <v>-0.50838000000000005</v>
      </c>
      <c r="AT106" s="35">
        <v>0.24737999999999999</v>
      </c>
      <c r="AU106" s="35">
        <v>0</v>
      </c>
      <c r="AV106" s="35">
        <v>0</v>
      </c>
      <c r="AW106" s="41">
        <v>0</v>
      </c>
    </row>
    <row r="107" spans="7:49" ht="15" thickBot="1">
      <c r="G107" s="31"/>
      <c r="R107" s="38"/>
      <c r="U107" s="26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>
        <v>-2.0541767679835288E-6</v>
      </c>
      <c r="AB107">
        <v>0.28672024554700792</v>
      </c>
      <c r="AC107">
        <v>3.5541811199690798E-7</v>
      </c>
      <c r="AD107">
        <v>0</v>
      </c>
      <c r="AE107">
        <v>0</v>
      </c>
      <c r="AF107" s="38">
        <v>0</v>
      </c>
      <c r="AH107" s="9"/>
      <c r="AI107" s="10"/>
      <c r="AJ107" s="11"/>
      <c r="AL107" s="31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31">
        <v>-0.56272</v>
      </c>
      <c r="AS107">
        <v>-0.69577999999999995</v>
      </c>
      <c r="AT107">
        <v>0.44635999999999998</v>
      </c>
      <c r="AU107">
        <v>0</v>
      </c>
      <c r="AV107">
        <v>0</v>
      </c>
      <c r="AW107" s="38">
        <v>0</v>
      </c>
    </row>
    <row r="108" spans="7:49">
      <c r="G108" s="31"/>
      <c r="R108" s="38"/>
      <c r="U108" s="26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>
        <v>-1.984102399807397E-7</v>
      </c>
      <c r="AB108">
        <v>3.5541811199690798E-7</v>
      </c>
      <c r="AC108">
        <v>0.28672089020825597</v>
      </c>
      <c r="AD108">
        <v>0</v>
      </c>
      <c r="AE108">
        <v>0</v>
      </c>
      <c r="AF108" s="38">
        <v>0</v>
      </c>
      <c r="AL108" s="31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31">
        <v>-5.4800000000000001E-2</v>
      </c>
      <c r="AS108">
        <v>-0.50738000000000005</v>
      </c>
      <c r="AT108">
        <v>-0.85997999999999997</v>
      </c>
      <c r="AU108">
        <v>0</v>
      </c>
      <c r="AV108">
        <v>0</v>
      </c>
      <c r="AW108" s="38">
        <v>0</v>
      </c>
    </row>
    <row r="109" spans="7:49">
      <c r="G109" s="31"/>
      <c r="R109" s="38"/>
      <c r="U109" s="26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>
        <v>0</v>
      </c>
      <c r="AB109">
        <v>0</v>
      </c>
      <c r="AC109">
        <v>0</v>
      </c>
      <c r="AD109">
        <v>0.42267570005357902</v>
      </c>
      <c r="AE109">
        <v>-0.142396310621968</v>
      </c>
      <c r="AF109" s="38">
        <v>-2.5356274282941984E-2</v>
      </c>
      <c r="AL109" s="31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31">
        <v>0</v>
      </c>
      <c r="AS109">
        <v>0</v>
      </c>
      <c r="AT109">
        <v>0</v>
      </c>
      <c r="AU109">
        <f t="array" ref="AU109:AW111">AH104:AJ106</f>
        <v>0.82482999999999995</v>
      </c>
      <c r="AV109">
        <v>-0.50838000000000005</v>
      </c>
      <c r="AW109" s="38">
        <v>0.24737999999999999</v>
      </c>
    </row>
    <row r="110" spans="7:49">
      <c r="G110" s="31"/>
      <c r="R110" s="38"/>
      <c r="U110" s="26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>
        <v>0</v>
      </c>
      <c r="AB110">
        <v>0</v>
      </c>
      <c r="AC110">
        <v>0</v>
      </c>
      <c r="AD110">
        <v>-0.14239631062196798</v>
      </c>
      <c r="AE110">
        <v>0.31376285581141194</v>
      </c>
      <c r="AF110" s="38">
        <v>-9.9124990712839839E-3</v>
      </c>
      <c r="AL110" s="31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31">
        <v>0</v>
      </c>
      <c r="AS110">
        <v>0</v>
      </c>
      <c r="AT110">
        <v>0</v>
      </c>
      <c r="AU110">
        <v>-0.56272</v>
      </c>
      <c r="AV110">
        <v>-0.69577999999999995</v>
      </c>
      <c r="AW110" s="38">
        <v>0.44635999999999998</v>
      </c>
    </row>
    <row r="111" spans="7:49" ht="15" thickBot="1">
      <c r="G111" s="3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9"/>
      <c r="U111" s="29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3">
        <v>0</v>
      </c>
      <c r="AB111" s="33">
        <v>0</v>
      </c>
      <c r="AC111" s="33">
        <v>0</v>
      </c>
      <c r="AD111" s="33">
        <v>-2.5356274282941984E-2</v>
      </c>
      <c r="AE111" s="33">
        <v>-9.9124990712839978E-3</v>
      </c>
      <c r="AF111" s="39">
        <v>0.24149097045824799</v>
      </c>
      <c r="AL111" s="32">
        <v>0</v>
      </c>
      <c r="AM111" s="33">
        <v>0</v>
      </c>
      <c r="AN111" s="33">
        <v>0</v>
      </c>
      <c r="AO111" s="33">
        <v>0</v>
      </c>
      <c r="AP111" s="33">
        <v>0</v>
      </c>
      <c r="AQ111" s="33">
        <v>0</v>
      </c>
      <c r="AR111" s="32">
        <v>0</v>
      </c>
      <c r="AS111" s="33">
        <v>0</v>
      </c>
      <c r="AT111" s="33">
        <v>0</v>
      </c>
      <c r="AU111" s="33">
        <v>-5.4800000000000001E-2</v>
      </c>
      <c r="AV111" s="33">
        <v>-0.50738000000000005</v>
      </c>
      <c r="AW111" s="39">
        <v>-0.85997999999999997</v>
      </c>
    </row>
    <row r="113" spans="7:49" ht="15" thickBot="1">
      <c r="G113" t="s">
        <v>19</v>
      </c>
      <c r="H113">
        <v>18</v>
      </c>
      <c r="U113" t="s">
        <v>19</v>
      </c>
      <c r="V113">
        <v>18</v>
      </c>
      <c r="AL113" t="s">
        <v>5</v>
      </c>
    </row>
    <row r="114" spans="7:49">
      <c r="G114" s="24"/>
      <c r="H114" s="25"/>
      <c r="I114" s="25"/>
      <c r="J114" s="25"/>
      <c r="K114" s="25"/>
      <c r="L114" s="34"/>
      <c r="M114" s="35"/>
      <c r="N114" s="35"/>
      <c r="O114" s="35"/>
      <c r="P114" s="35"/>
      <c r="Q114" s="35"/>
      <c r="R114" s="41"/>
      <c r="U114" s="24">
        <f t="array" ref="U114:AF125">MMULT(MMULT(AL114:AW125,AY2:BJ13),TRANSPOSE(AL114:AW125))</f>
        <v>0.286718876430336</v>
      </c>
      <c r="V114" s="25">
        <v>1.3223526401651142E-7</v>
      </c>
      <c r="W114" s="25">
        <v>-8.6712729598786842E-7</v>
      </c>
      <c r="X114" s="25">
        <v>0</v>
      </c>
      <c r="Y114" s="25">
        <v>0</v>
      </c>
      <c r="Z114" s="34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41">
        <v>0</v>
      </c>
      <c r="AH114" s="43">
        <v>-0.82333000000000001</v>
      </c>
      <c r="AI114" s="35">
        <v>0.50968000000000002</v>
      </c>
      <c r="AJ114" s="41">
        <v>0.24970000000000001</v>
      </c>
      <c r="AL114" s="43">
        <f t="array" ref="AL114:AN116">AH114:AJ116</f>
        <v>-0.82333000000000001</v>
      </c>
      <c r="AM114" s="35">
        <v>0.50968000000000002</v>
      </c>
      <c r="AN114" s="35">
        <v>0.24970000000000001</v>
      </c>
      <c r="AO114" s="35">
        <v>0</v>
      </c>
      <c r="AP114" s="35">
        <v>0</v>
      </c>
      <c r="AQ114" s="41">
        <v>0</v>
      </c>
      <c r="AR114" s="35">
        <v>0</v>
      </c>
      <c r="AS114" s="35">
        <v>0</v>
      </c>
      <c r="AT114" s="35">
        <v>0</v>
      </c>
      <c r="AU114" s="35">
        <v>0</v>
      </c>
      <c r="AV114" s="35">
        <v>0</v>
      </c>
      <c r="AW114" s="41">
        <v>0</v>
      </c>
    </row>
    <row r="115" spans="7:49">
      <c r="G115" s="31"/>
      <c r="L115" s="38"/>
      <c r="R115" s="38"/>
      <c r="U115" s="26">
        <v>1.3223526400957253E-7</v>
      </c>
      <c r="V115" s="21">
        <v>0.28672055136255997</v>
      </c>
      <c r="W115" s="21">
        <v>2.8206653440304708E-6</v>
      </c>
      <c r="X115" s="21">
        <v>0</v>
      </c>
      <c r="Y115" s="21">
        <v>0</v>
      </c>
      <c r="Z115" s="36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8">
        <v>0</v>
      </c>
      <c r="AH115" s="31">
        <v>0.56462000000000001</v>
      </c>
      <c r="AI115">
        <v>0.69081000000000004</v>
      </c>
      <c r="AJ115" s="38">
        <v>0.45165</v>
      </c>
      <c r="AL115" s="31">
        <v>0.56462000000000001</v>
      </c>
      <c r="AM115">
        <v>0.69081000000000004</v>
      </c>
      <c r="AN115">
        <v>0.45165</v>
      </c>
      <c r="AO115">
        <v>0</v>
      </c>
      <c r="AP115">
        <v>0</v>
      </c>
      <c r="AQ115" s="38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8">
        <v>0</v>
      </c>
    </row>
    <row r="116" spans="7:49" ht="15" thickBot="1">
      <c r="G116" s="31"/>
      <c r="L116" s="38"/>
      <c r="R116" s="38"/>
      <c r="U116" s="26">
        <v>-8.6712729600174621E-7</v>
      </c>
      <c r="V116" s="21">
        <v>2.8206653440304708E-6</v>
      </c>
      <c r="W116" s="21">
        <v>0.28672181728870394</v>
      </c>
      <c r="X116" s="21">
        <v>0</v>
      </c>
      <c r="Y116" s="21">
        <v>0</v>
      </c>
      <c r="Z116" s="3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8">
        <v>0</v>
      </c>
      <c r="AH116" s="32">
        <v>5.7709999999999997E-2</v>
      </c>
      <c r="AI116" s="33">
        <v>0.51285000000000003</v>
      </c>
      <c r="AJ116" s="39">
        <v>-0.85653999999999997</v>
      </c>
      <c r="AL116" s="31">
        <v>5.7709999999999997E-2</v>
      </c>
      <c r="AM116">
        <v>0.51285000000000003</v>
      </c>
      <c r="AN116">
        <v>-0.85653999999999997</v>
      </c>
      <c r="AO116">
        <v>0</v>
      </c>
      <c r="AP116">
        <v>0</v>
      </c>
      <c r="AQ116" s="38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8">
        <v>0</v>
      </c>
    </row>
    <row r="117" spans="7:49" ht="15" thickBot="1">
      <c r="G117" s="31"/>
      <c r="L117" s="38"/>
      <c r="R117" s="38"/>
      <c r="U117" s="26">
        <v>0</v>
      </c>
      <c r="V117" s="21">
        <v>0</v>
      </c>
      <c r="W117" s="21">
        <v>0</v>
      </c>
      <c r="X117" s="21">
        <v>0.42195542444693501</v>
      </c>
      <c r="Y117" s="21">
        <v>-0.14249872461969904</v>
      </c>
      <c r="Z117" s="36">
        <v>-2.6167730607064982E-2</v>
      </c>
      <c r="AA117">
        <v>0</v>
      </c>
      <c r="AB117">
        <v>0</v>
      </c>
      <c r="AC117">
        <v>0</v>
      </c>
      <c r="AD117">
        <v>0</v>
      </c>
      <c r="AE117">
        <v>0</v>
      </c>
      <c r="AF117" s="38">
        <v>0</v>
      </c>
      <c r="AL117" s="31">
        <v>0</v>
      </c>
      <c r="AM117">
        <v>0</v>
      </c>
      <c r="AN117">
        <v>0</v>
      </c>
      <c r="AO117">
        <f t="array" ref="AO117:AQ119">AH114:AJ116</f>
        <v>-0.82333000000000001</v>
      </c>
      <c r="AP117">
        <v>0.50968000000000002</v>
      </c>
      <c r="AQ117" s="38">
        <v>0.24970000000000001</v>
      </c>
      <c r="AR117">
        <v>0</v>
      </c>
      <c r="AS117">
        <v>0</v>
      </c>
      <c r="AT117">
        <v>0</v>
      </c>
      <c r="AU117">
        <v>0</v>
      </c>
      <c r="AV117">
        <v>0</v>
      </c>
      <c r="AW117" s="38">
        <v>0</v>
      </c>
    </row>
    <row r="118" spans="7:49">
      <c r="G118" s="31"/>
      <c r="L118" s="38"/>
      <c r="R118" s="38"/>
      <c r="U118" s="26">
        <v>0</v>
      </c>
      <c r="V118" s="21">
        <v>0</v>
      </c>
      <c r="W118" s="21">
        <v>0</v>
      </c>
      <c r="X118" s="21">
        <v>-0.14249872461969901</v>
      </c>
      <c r="Y118" s="21">
        <v>0.31468063599969803</v>
      </c>
      <c r="Z118" s="36">
        <v>-9.4983020960299758E-3</v>
      </c>
      <c r="AA118">
        <v>0</v>
      </c>
      <c r="AB118">
        <v>0</v>
      </c>
      <c r="AC118">
        <v>0</v>
      </c>
      <c r="AD118">
        <v>0</v>
      </c>
      <c r="AE118">
        <v>0</v>
      </c>
      <c r="AF118" s="38">
        <v>0</v>
      </c>
      <c r="AH118" s="43">
        <v>0.82333999999999996</v>
      </c>
      <c r="AI118" s="35">
        <v>-0.50946000000000002</v>
      </c>
      <c r="AJ118" s="41">
        <v>0.25012000000000001</v>
      </c>
      <c r="AL118" s="31">
        <v>0</v>
      </c>
      <c r="AM118">
        <v>0</v>
      </c>
      <c r="AN118">
        <v>0</v>
      </c>
      <c r="AO118">
        <v>0.56462000000000001</v>
      </c>
      <c r="AP118">
        <v>0.69081000000000004</v>
      </c>
      <c r="AQ118" s="38">
        <v>0.45165</v>
      </c>
      <c r="AR118">
        <v>0</v>
      </c>
      <c r="AS118">
        <v>0</v>
      </c>
      <c r="AT118">
        <v>0</v>
      </c>
      <c r="AU118">
        <v>0</v>
      </c>
      <c r="AV118">
        <v>0</v>
      </c>
      <c r="AW118" s="38">
        <v>0</v>
      </c>
    </row>
    <row r="119" spans="7:49" ht="15" thickBot="1">
      <c r="G119" s="32"/>
      <c r="H119" s="33"/>
      <c r="I119" s="33"/>
      <c r="J119" s="33"/>
      <c r="K119" s="33"/>
      <c r="L119" s="39"/>
      <c r="R119" s="38"/>
      <c r="U119" s="29">
        <v>0</v>
      </c>
      <c r="V119" s="30">
        <v>0</v>
      </c>
      <c r="W119" s="30">
        <v>0</v>
      </c>
      <c r="X119" s="30">
        <v>-2.6167730607064989E-2</v>
      </c>
      <c r="Y119" s="30">
        <v>-9.4983020960300035E-3</v>
      </c>
      <c r="Z119" s="37">
        <v>0.24129426040847199</v>
      </c>
      <c r="AA119">
        <v>0</v>
      </c>
      <c r="AB119">
        <v>0</v>
      </c>
      <c r="AC119">
        <v>0</v>
      </c>
      <c r="AD119">
        <v>0</v>
      </c>
      <c r="AE119">
        <v>0</v>
      </c>
      <c r="AF119" s="38">
        <v>0</v>
      </c>
      <c r="AH119" s="31">
        <v>-0.56464000000000003</v>
      </c>
      <c r="AI119">
        <v>-0.69064999999999999</v>
      </c>
      <c r="AJ119" s="38">
        <v>0.45186999999999999</v>
      </c>
      <c r="AL119" s="32">
        <v>0</v>
      </c>
      <c r="AM119" s="33">
        <v>0</v>
      </c>
      <c r="AN119" s="33">
        <v>0</v>
      </c>
      <c r="AO119" s="33">
        <v>5.7709999999999997E-2</v>
      </c>
      <c r="AP119" s="33">
        <v>0.51285000000000003</v>
      </c>
      <c r="AQ119" s="39">
        <v>-0.85653999999999997</v>
      </c>
      <c r="AR119">
        <v>0</v>
      </c>
      <c r="AS119">
        <v>0</v>
      </c>
      <c r="AT119">
        <v>0</v>
      </c>
      <c r="AU119">
        <v>0</v>
      </c>
      <c r="AV119">
        <v>0</v>
      </c>
      <c r="AW119" s="38">
        <v>0</v>
      </c>
    </row>
    <row r="120" spans="7:49" ht="15" thickBot="1">
      <c r="G120" s="31"/>
      <c r="R120" s="38"/>
      <c r="U120" s="26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>
        <v>0.28671950156595194</v>
      </c>
      <c r="AB120">
        <v>-2.9888266239799788E-6</v>
      </c>
      <c r="AC120">
        <v>1.0499112959999612E-6</v>
      </c>
      <c r="AD120">
        <v>0</v>
      </c>
      <c r="AE120">
        <v>0</v>
      </c>
      <c r="AF120" s="38">
        <v>0</v>
      </c>
      <c r="AH120" s="32">
        <v>-5.7459999999999997E-2</v>
      </c>
      <c r="AI120" s="33">
        <v>-0.51327</v>
      </c>
      <c r="AJ120" s="39">
        <v>-0.85629999999999995</v>
      </c>
      <c r="AL120" s="31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43">
        <f t="array" ref="AR120:AT122">AH118:AJ120</f>
        <v>0.82333999999999996</v>
      </c>
      <c r="AS120" s="35">
        <v>-0.50946000000000002</v>
      </c>
      <c r="AT120" s="35">
        <v>0.25012000000000001</v>
      </c>
      <c r="AU120" s="35">
        <v>0</v>
      </c>
      <c r="AV120" s="35">
        <v>0</v>
      </c>
      <c r="AW120" s="41">
        <v>0</v>
      </c>
    </row>
    <row r="121" spans="7:49" ht="15" thickBot="1">
      <c r="G121" s="31"/>
      <c r="R121" s="38"/>
      <c r="U121" s="26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>
        <v>-2.9888266240007955E-6</v>
      </c>
      <c r="AB121">
        <v>0.28672064483327997</v>
      </c>
      <c r="AC121">
        <v>-6.1389619199214707E-7</v>
      </c>
      <c r="AD121">
        <v>0</v>
      </c>
      <c r="AE121">
        <v>0</v>
      </c>
      <c r="AF121" s="38">
        <v>0</v>
      </c>
      <c r="AH121" s="32"/>
      <c r="AI121" s="33"/>
      <c r="AJ121" s="39"/>
      <c r="AL121" s="3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31">
        <v>-0.56464000000000003</v>
      </c>
      <c r="AS121">
        <v>-0.69064999999999999</v>
      </c>
      <c r="AT121">
        <v>0.45186999999999999</v>
      </c>
      <c r="AU121">
        <v>0</v>
      </c>
      <c r="AV121">
        <v>0</v>
      </c>
      <c r="AW121" s="38">
        <v>0</v>
      </c>
    </row>
    <row r="122" spans="7:49">
      <c r="G122" s="31"/>
      <c r="R122" s="38"/>
      <c r="U122" s="26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>
        <v>1.0499112959999612E-6</v>
      </c>
      <c r="AB122">
        <v>-6.1389619200602485E-7</v>
      </c>
      <c r="AC122">
        <v>0.28671926441983997</v>
      </c>
      <c r="AD122">
        <v>0</v>
      </c>
      <c r="AE122">
        <v>0</v>
      </c>
      <c r="AF122" s="38">
        <v>0</v>
      </c>
      <c r="AL122" s="31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31">
        <v>-5.7459999999999997E-2</v>
      </c>
      <c r="AS122">
        <v>-0.51327</v>
      </c>
      <c r="AT122">
        <v>-0.85629999999999995</v>
      </c>
      <c r="AU122">
        <v>0</v>
      </c>
      <c r="AV122">
        <v>0</v>
      </c>
      <c r="AW122" s="38">
        <v>0</v>
      </c>
    </row>
    <row r="123" spans="7:49">
      <c r="G123" s="31"/>
      <c r="R123" s="38"/>
      <c r="U123" s="26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>
        <v>0</v>
      </c>
      <c r="AB123">
        <v>0</v>
      </c>
      <c r="AC123">
        <v>0</v>
      </c>
      <c r="AD123">
        <v>0.42196368726761602</v>
      </c>
      <c r="AE123">
        <v>-0.14250001179036403</v>
      </c>
      <c r="AF123" s="38">
        <v>-2.6101922625313988E-2</v>
      </c>
      <c r="AL123" s="31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31">
        <v>0</v>
      </c>
      <c r="AS123">
        <v>0</v>
      </c>
      <c r="AT123">
        <v>0</v>
      </c>
      <c r="AU123">
        <f t="array" ref="AU123:AW125">AH118:AJ120</f>
        <v>0.82333999999999996</v>
      </c>
      <c r="AV123">
        <v>-0.50946000000000002</v>
      </c>
      <c r="AW123" s="38">
        <v>0.25012000000000001</v>
      </c>
    </row>
    <row r="124" spans="7:49">
      <c r="G124" s="31"/>
      <c r="R124" s="38"/>
      <c r="U124" s="26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>
        <v>0</v>
      </c>
      <c r="AB124">
        <v>0</v>
      </c>
      <c r="AC124">
        <v>0</v>
      </c>
      <c r="AD124">
        <v>-0.14250001179036401</v>
      </c>
      <c r="AE124">
        <v>0.31470833518707403</v>
      </c>
      <c r="AF124" s="38">
        <v>-9.5586579359090013E-3</v>
      </c>
      <c r="AL124" s="31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s="31">
        <v>0</v>
      </c>
      <c r="AS124">
        <v>0</v>
      </c>
      <c r="AT124">
        <v>0</v>
      </c>
      <c r="AU124">
        <v>-0.56464000000000003</v>
      </c>
      <c r="AV124">
        <v>-0.69064999999999999</v>
      </c>
      <c r="AW124" s="38">
        <v>0.45186999999999999</v>
      </c>
    </row>
    <row r="125" spans="7:49" ht="15" thickBot="1">
      <c r="G125" s="32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9"/>
      <c r="U125" s="29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3">
        <v>0</v>
      </c>
      <c r="AB125" s="33">
        <v>0</v>
      </c>
      <c r="AC125" s="33">
        <v>0</v>
      </c>
      <c r="AD125" s="33">
        <v>-2.6101922625313998E-2</v>
      </c>
      <c r="AE125" s="33">
        <v>-9.5586579359089874E-3</v>
      </c>
      <c r="AF125" s="39">
        <v>0.241260153398977</v>
      </c>
      <c r="AL125" s="32">
        <v>0</v>
      </c>
      <c r="AM125" s="33">
        <v>0</v>
      </c>
      <c r="AN125" s="33">
        <v>0</v>
      </c>
      <c r="AO125" s="33">
        <v>0</v>
      </c>
      <c r="AP125" s="33">
        <v>0</v>
      </c>
      <c r="AQ125" s="33">
        <v>0</v>
      </c>
      <c r="AR125" s="32">
        <v>0</v>
      </c>
      <c r="AS125" s="33">
        <v>0</v>
      </c>
      <c r="AT125" s="33">
        <v>0</v>
      </c>
      <c r="AU125" s="33">
        <v>-5.7459999999999997E-2</v>
      </c>
      <c r="AV125" s="33">
        <v>-0.51327</v>
      </c>
      <c r="AW125" s="39">
        <v>-0.85629999999999995</v>
      </c>
    </row>
    <row r="127" spans="7:49" ht="15" thickBot="1">
      <c r="G127" t="s">
        <v>20</v>
      </c>
      <c r="H127">
        <v>17</v>
      </c>
      <c r="U127" t="s">
        <v>20</v>
      </c>
      <c r="V127">
        <v>17</v>
      </c>
      <c r="AL127" t="s">
        <v>5</v>
      </c>
    </row>
    <row r="128" spans="7:49">
      <c r="G128" s="24">
        <v>-4.9490553467194998E-2</v>
      </c>
      <c r="H128" s="25">
        <v>-2.9327208952184498E-2</v>
      </c>
      <c r="I128" s="25">
        <v>-4.8139588985872998E-2</v>
      </c>
      <c r="J128" s="25">
        <v>2.4609121495325001E-2</v>
      </c>
      <c r="K128" s="25">
        <v>9.4970856333539994E-2</v>
      </c>
      <c r="L128" s="34">
        <v>-0.101066786404338</v>
      </c>
      <c r="M128" s="35"/>
      <c r="N128" s="35"/>
      <c r="O128" s="35"/>
      <c r="P128" s="35"/>
      <c r="Q128" s="35"/>
      <c r="R128" s="41"/>
      <c r="U128" s="24">
        <f t="array" ref="U128:AF139">MMULT(MMULT(AL128:AW139,AY2:BJ13),TRANSPOSE(AL128:AW139))</f>
        <v>0.28671850403839994</v>
      </c>
      <c r="V128" s="25">
        <v>-9.3209804801624996E-7</v>
      </c>
      <c r="W128" s="25">
        <v>1.1859599359995143E-6</v>
      </c>
      <c r="X128" s="25">
        <v>0</v>
      </c>
      <c r="Y128" s="25">
        <v>0</v>
      </c>
      <c r="Z128" s="34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41">
        <v>0</v>
      </c>
      <c r="AH128" s="4">
        <v>-0.82413999999999998</v>
      </c>
      <c r="AI128" s="5">
        <v>0.50897999999999999</v>
      </c>
      <c r="AJ128" s="6">
        <v>0.24845</v>
      </c>
      <c r="AL128" s="43">
        <f t="array" ref="AL128:AN130">AH128:AJ130</f>
        <v>-0.82413999999999998</v>
      </c>
      <c r="AM128" s="35">
        <v>0.50897999999999999</v>
      </c>
      <c r="AN128" s="35">
        <v>0.24845</v>
      </c>
      <c r="AO128" s="35">
        <v>0</v>
      </c>
      <c r="AP128" s="35">
        <v>0</v>
      </c>
      <c r="AQ128" s="41">
        <v>0</v>
      </c>
      <c r="AR128" s="35">
        <v>0</v>
      </c>
      <c r="AS128" s="35">
        <v>0</v>
      </c>
      <c r="AT128" s="35">
        <v>0</v>
      </c>
      <c r="AU128" s="35">
        <v>0</v>
      </c>
      <c r="AV128" s="35">
        <v>0</v>
      </c>
      <c r="AW128" s="41">
        <v>0</v>
      </c>
    </row>
    <row r="129" spans="7:49">
      <c r="G129" s="31">
        <v>-2.9327208952184498E-2</v>
      </c>
      <c r="H129">
        <v>-0.22817890697535001</v>
      </c>
      <c r="I129">
        <v>-0.294474154071797</v>
      </c>
      <c r="J129">
        <v>0.25529448067307298</v>
      </c>
      <c r="K129">
        <v>0.160064500571758</v>
      </c>
      <c r="L129" s="38">
        <v>-0.117544185163744</v>
      </c>
      <c r="R129" s="38"/>
      <c r="U129" s="26">
        <v>-9.3209804799543328E-7</v>
      </c>
      <c r="V129" s="21">
        <v>0.28671855315353595</v>
      </c>
      <c r="W129" s="21">
        <v>1.1244584960101722E-6</v>
      </c>
      <c r="X129" s="21">
        <v>0</v>
      </c>
      <c r="Y129" s="21">
        <v>0</v>
      </c>
      <c r="Z129" s="36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8">
        <v>0</v>
      </c>
      <c r="AH129" s="7">
        <v>0.56359000000000004</v>
      </c>
      <c r="AI129" s="3">
        <v>0.69343999999999995</v>
      </c>
      <c r="AJ129" s="8">
        <v>0.44889000000000001</v>
      </c>
      <c r="AL129" s="31">
        <v>0.56359000000000004</v>
      </c>
      <c r="AM129">
        <v>0.69343999999999995</v>
      </c>
      <c r="AN129">
        <v>0.44889000000000001</v>
      </c>
      <c r="AO129">
        <v>0</v>
      </c>
      <c r="AP129">
        <v>0</v>
      </c>
      <c r="AQ129" s="38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8">
        <v>0</v>
      </c>
    </row>
    <row r="130" spans="7:49" ht="15" thickBot="1">
      <c r="G130" s="31">
        <v>-4.8139588985872998E-2</v>
      </c>
      <c r="H130">
        <v>-0.294474154071797</v>
      </c>
      <c r="I130">
        <v>-0.29164977570957701</v>
      </c>
      <c r="J130">
        <v>0.203590325021938</v>
      </c>
      <c r="K130">
        <v>0.16190993799265399</v>
      </c>
      <c r="L130" s="38">
        <v>-0.156058206366716</v>
      </c>
      <c r="R130" s="38"/>
      <c r="U130" s="26">
        <v>1.1859599360064532E-6</v>
      </c>
      <c r="V130" s="21">
        <v>1.1244584959962944E-6</v>
      </c>
      <c r="W130" s="21">
        <v>0.28672046993407996</v>
      </c>
      <c r="X130" s="21">
        <v>0</v>
      </c>
      <c r="Y130" s="21">
        <v>0</v>
      </c>
      <c r="Z130" s="36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8">
        <v>0</v>
      </c>
      <c r="AH130" s="9">
        <v>5.6189999999999997E-2</v>
      </c>
      <c r="AI130" s="10">
        <v>0.50997999999999999</v>
      </c>
      <c r="AJ130" s="11">
        <v>-0.85834999999999995</v>
      </c>
      <c r="AL130" s="31">
        <v>5.6189999999999997E-2</v>
      </c>
      <c r="AM130">
        <v>0.50997999999999999</v>
      </c>
      <c r="AN130">
        <v>-0.85834999999999995</v>
      </c>
      <c r="AO130">
        <v>0</v>
      </c>
      <c r="AP130">
        <v>0</v>
      </c>
      <c r="AQ130" s="38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8">
        <v>0</v>
      </c>
    </row>
    <row r="131" spans="7:49" ht="15" thickBot="1">
      <c r="G131" s="31">
        <v>-2.4609121495325001E-2</v>
      </c>
      <c r="H131">
        <v>-0.25529448067307298</v>
      </c>
      <c r="I131">
        <v>-0.203590325021938</v>
      </c>
      <c r="J131">
        <v>8.7404506133582999E-2</v>
      </c>
      <c r="K131">
        <v>9.7533550909495004E-2</v>
      </c>
      <c r="L131" s="38">
        <v>-9.5840754956689506E-2</v>
      </c>
      <c r="R131" s="38"/>
      <c r="U131" s="26">
        <v>0</v>
      </c>
      <c r="V131" s="21">
        <v>0</v>
      </c>
      <c r="W131" s="21">
        <v>0</v>
      </c>
      <c r="X131" s="21">
        <v>0.42234883031187703</v>
      </c>
      <c r="Y131" s="21">
        <v>-0.14243889704018203</v>
      </c>
      <c r="Z131" s="36">
        <v>-2.5749633342089996E-2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8">
        <v>0</v>
      </c>
      <c r="AH131" s="3"/>
      <c r="AI131" s="3"/>
      <c r="AJ131" s="3"/>
      <c r="AL131" s="31">
        <v>0</v>
      </c>
      <c r="AM131">
        <v>0</v>
      </c>
      <c r="AN131">
        <v>0</v>
      </c>
      <c r="AO131">
        <f t="array" ref="AO131:AQ133">AH128:AJ130</f>
        <v>-0.82413999999999998</v>
      </c>
      <c r="AP131">
        <v>0.50897999999999999</v>
      </c>
      <c r="AQ131" s="38">
        <v>0.24845</v>
      </c>
      <c r="AR131">
        <v>0</v>
      </c>
      <c r="AS131">
        <v>0</v>
      </c>
      <c r="AT131">
        <v>0</v>
      </c>
      <c r="AU131">
        <v>0</v>
      </c>
      <c r="AV131">
        <v>0</v>
      </c>
      <c r="AW131" s="38">
        <v>0</v>
      </c>
    </row>
    <row r="132" spans="7:49">
      <c r="G132" s="31">
        <v>-9.4970856333539994E-2</v>
      </c>
      <c r="H132">
        <v>-0.160064500571758</v>
      </c>
      <c r="I132">
        <v>-0.16190993799265399</v>
      </c>
      <c r="J132">
        <v>9.7533550909495004E-2</v>
      </c>
      <c r="K132">
        <v>4.6873362174335E-2</v>
      </c>
      <c r="L132" s="38">
        <v>-9.2535284989222005E-2</v>
      </c>
      <c r="R132" s="38"/>
      <c r="U132" s="26">
        <v>0</v>
      </c>
      <c r="V132" s="21">
        <v>0</v>
      </c>
      <c r="W132" s="21">
        <v>0</v>
      </c>
      <c r="X132" s="21">
        <v>-0.14243889704018201</v>
      </c>
      <c r="Y132" s="21">
        <v>0.31418069239354596</v>
      </c>
      <c r="Z132" s="36">
        <v>-9.7119316072620115E-3</v>
      </c>
      <c r="AA132">
        <v>0</v>
      </c>
      <c r="AB132">
        <v>0</v>
      </c>
      <c r="AC132">
        <v>0</v>
      </c>
      <c r="AD132">
        <v>0</v>
      </c>
      <c r="AE132">
        <v>0</v>
      </c>
      <c r="AF132" s="38">
        <v>0</v>
      </c>
      <c r="AH132" s="4">
        <v>-0.82423000000000002</v>
      </c>
      <c r="AI132" s="5">
        <v>0.50917000000000001</v>
      </c>
      <c r="AJ132" s="6">
        <v>0.24776999999999999</v>
      </c>
      <c r="AL132" s="31">
        <v>0</v>
      </c>
      <c r="AM132">
        <v>0</v>
      </c>
      <c r="AN132">
        <v>0</v>
      </c>
      <c r="AO132">
        <v>0.56359000000000004</v>
      </c>
      <c r="AP132">
        <v>0.69343999999999995</v>
      </c>
      <c r="AQ132" s="38">
        <v>0.44889000000000001</v>
      </c>
      <c r="AR132">
        <v>0</v>
      </c>
      <c r="AS132">
        <v>0</v>
      </c>
      <c r="AT132">
        <v>0</v>
      </c>
      <c r="AU132">
        <v>0</v>
      </c>
      <c r="AV132">
        <v>0</v>
      </c>
      <c r="AW132" s="38">
        <v>0</v>
      </c>
    </row>
    <row r="133" spans="7:49" ht="15" thickBot="1">
      <c r="G133" s="32">
        <v>0.101066786404338</v>
      </c>
      <c r="H133" s="33">
        <v>0.117544185163744</v>
      </c>
      <c r="I133" s="33">
        <v>0.156058206366716</v>
      </c>
      <c r="J133" s="33">
        <v>-9.5840754956689506E-2</v>
      </c>
      <c r="K133" s="33">
        <v>-9.2535284989222005E-2</v>
      </c>
      <c r="L133" s="39">
        <v>0.126793345531445</v>
      </c>
      <c r="R133" s="38"/>
      <c r="U133" s="29">
        <v>0</v>
      </c>
      <c r="V133" s="30">
        <v>0</v>
      </c>
      <c r="W133" s="30">
        <v>0</v>
      </c>
      <c r="X133" s="30">
        <v>-2.5749633342089996E-2</v>
      </c>
      <c r="Y133" s="30">
        <v>-9.7119316072620115E-3</v>
      </c>
      <c r="Z133" s="37">
        <v>0.24139772080246197</v>
      </c>
      <c r="AA133">
        <v>0</v>
      </c>
      <c r="AB133">
        <v>0</v>
      </c>
      <c r="AC133">
        <v>0</v>
      </c>
      <c r="AD133">
        <v>0</v>
      </c>
      <c r="AE133">
        <v>0</v>
      </c>
      <c r="AF133" s="38">
        <v>0</v>
      </c>
      <c r="AH133" s="7">
        <v>0.56345000000000001</v>
      </c>
      <c r="AI133" s="3">
        <v>0.69399</v>
      </c>
      <c r="AJ133" s="8">
        <v>0.44823000000000002</v>
      </c>
      <c r="AL133" s="32">
        <v>0</v>
      </c>
      <c r="AM133" s="33">
        <v>0</v>
      </c>
      <c r="AN133" s="33">
        <v>0</v>
      </c>
      <c r="AO133" s="33">
        <v>5.6189999999999997E-2</v>
      </c>
      <c r="AP133" s="33">
        <v>0.50997999999999999</v>
      </c>
      <c r="AQ133" s="39">
        <v>-0.85834999999999995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8">
        <v>0</v>
      </c>
    </row>
    <row r="134" spans="7:49" ht="15" thickBot="1">
      <c r="G134" s="31"/>
      <c r="R134" s="38"/>
      <c r="U134" s="26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>
        <v>0.28671975763558399</v>
      </c>
      <c r="AB134">
        <v>1.2735815679912332E-6</v>
      </c>
      <c r="AC134">
        <v>-5.3077606401719102E-7</v>
      </c>
      <c r="AD134">
        <v>0</v>
      </c>
      <c r="AE134">
        <v>0</v>
      </c>
      <c r="AF134" s="38">
        <v>0</v>
      </c>
      <c r="AH134" s="9">
        <v>5.6279999999999997E-2</v>
      </c>
      <c r="AI134" s="10">
        <v>0.50905</v>
      </c>
      <c r="AJ134" s="11">
        <v>-0.85889000000000004</v>
      </c>
      <c r="AL134" s="31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s="43">
        <f t="array" ref="AR134:AT136">AH132:AJ134</f>
        <v>-0.82423000000000002</v>
      </c>
      <c r="AS134" s="35">
        <v>0.50917000000000001</v>
      </c>
      <c r="AT134" s="35">
        <v>0.24776999999999999</v>
      </c>
      <c r="AU134" s="35">
        <v>0</v>
      </c>
      <c r="AV134" s="35">
        <v>0</v>
      </c>
      <c r="AW134" s="41">
        <v>0</v>
      </c>
    </row>
    <row r="135" spans="7:49" ht="15" thickBot="1">
      <c r="G135" s="31"/>
      <c r="R135" s="38"/>
      <c r="U135" s="26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>
        <v>1.273581568005111E-6</v>
      </c>
      <c r="AB135">
        <v>0.28672233834495997</v>
      </c>
      <c r="AC135">
        <v>1.8094325759943075E-6</v>
      </c>
      <c r="AD135">
        <v>0</v>
      </c>
      <c r="AE135">
        <v>0</v>
      </c>
      <c r="AF135" s="38">
        <v>0</v>
      </c>
      <c r="AH135" s="9"/>
      <c r="AI135" s="10"/>
      <c r="AJ135" s="11"/>
      <c r="AL135" s="31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31">
        <v>0.56345000000000001</v>
      </c>
      <c r="AS135">
        <v>0.69399</v>
      </c>
      <c r="AT135">
        <v>0.44823000000000002</v>
      </c>
      <c r="AU135">
        <v>0</v>
      </c>
      <c r="AV135">
        <v>0</v>
      </c>
      <c r="AW135" s="38">
        <v>0</v>
      </c>
    </row>
    <row r="136" spans="7:49">
      <c r="G136" s="31"/>
      <c r="R136" s="38"/>
      <c r="U136" s="26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>
        <v>-5.3077606400331323E-7</v>
      </c>
      <c r="AB136">
        <v>1.8094325759943075E-6</v>
      </c>
      <c r="AC136">
        <v>0.28671752646656001</v>
      </c>
      <c r="AD136">
        <v>0</v>
      </c>
      <c r="AE136">
        <v>0</v>
      </c>
      <c r="AF136" s="38">
        <v>0</v>
      </c>
      <c r="AL136" s="31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31">
        <v>5.6279999999999997E-2</v>
      </c>
      <c r="AS136">
        <v>0.50905</v>
      </c>
      <c r="AT136">
        <v>-0.85889000000000004</v>
      </c>
      <c r="AU136">
        <v>0</v>
      </c>
      <c r="AV136">
        <v>0</v>
      </c>
      <c r="AW136" s="38">
        <v>0</v>
      </c>
    </row>
    <row r="137" spans="7:49">
      <c r="G137" s="31"/>
      <c r="R137" s="38"/>
      <c r="U137" s="26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>
        <v>0</v>
      </c>
      <c r="AB137">
        <v>0</v>
      </c>
      <c r="AC137">
        <v>0</v>
      </c>
      <c r="AD137">
        <v>0.42237967516747904</v>
      </c>
      <c r="AE137">
        <v>-0.14244082314915102</v>
      </c>
      <c r="AF137" s="38">
        <v>-2.5752987317811001E-2</v>
      </c>
      <c r="AL137" s="31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31">
        <v>0</v>
      </c>
      <c r="AS137">
        <v>0</v>
      </c>
      <c r="AT137">
        <v>0</v>
      </c>
      <c r="AU137">
        <f t="array" ref="AU137:AW139">AH132:AJ134</f>
        <v>-0.82423000000000002</v>
      </c>
      <c r="AV137">
        <v>0.50917000000000001</v>
      </c>
      <c r="AW137" s="38">
        <v>0.24776999999999999</v>
      </c>
    </row>
    <row r="138" spans="7:49">
      <c r="G138" s="31"/>
      <c r="R138" s="38"/>
      <c r="U138" s="26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>
        <v>0</v>
      </c>
      <c r="AB138">
        <v>0</v>
      </c>
      <c r="AC138">
        <v>0</v>
      </c>
      <c r="AD138">
        <v>-0.14244082314915102</v>
      </c>
      <c r="AE138">
        <v>0.31410257995525104</v>
      </c>
      <c r="AF138" s="38">
        <v>-9.6810874170949884E-3</v>
      </c>
      <c r="AL138" s="31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31">
        <v>0</v>
      </c>
      <c r="AS138">
        <v>0</v>
      </c>
      <c r="AT138">
        <v>0</v>
      </c>
      <c r="AU138">
        <v>0.56345000000000001</v>
      </c>
      <c r="AV138">
        <v>0.69399</v>
      </c>
      <c r="AW138" s="38">
        <v>0.44823000000000002</v>
      </c>
    </row>
    <row r="139" spans="7:49" ht="15" thickBot="1">
      <c r="G139" s="32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9"/>
      <c r="U139" s="29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3">
        <v>0</v>
      </c>
      <c r="AB139" s="33">
        <v>0</v>
      </c>
      <c r="AC139" s="33">
        <v>0</v>
      </c>
      <c r="AD139" s="33">
        <v>-2.5752987317810994E-2</v>
      </c>
      <c r="AE139" s="33">
        <v>-9.6810874170950023E-3</v>
      </c>
      <c r="AF139" s="39">
        <v>0.241446574214946</v>
      </c>
      <c r="AL139" s="32">
        <v>0</v>
      </c>
      <c r="AM139" s="33">
        <v>0</v>
      </c>
      <c r="AN139" s="33">
        <v>0</v>
      </c>
      <c r="AO139" s="33">
        <v>0</v>
      </c>
      <c r="AP139" s="33">
        <v>0</v>
      </c>
      <c r="AQ139" s="33">
        <v>0</v>
      </c>
      <c r="AR139" s="32">
        <v>0</v>
      </c>
      <c r="AS139" s="33">
        <v>0</v>
      </c>
      <c r="AT139" s="33">
        <v>0</v>
      </c>
      <c r="AU139" s="33">
        <v>5.6279999999999997E-2</v>
      </c>
      <c r="AV139" s="33">
        <v>0.50905</v>
      </c>
      <c r="AW139" s="39">
        <v>-0.85889000000000004</v>
      </c>
    </row>
    <row r="141" spans="7:49" ht="15" thickBot="1">
      <c r="G141" t="s">
        <v>9</v>
      </c>
      <c r="H141">
        <v>16</v>
      </c>
      <c r="U141" t="s">
        <v>9</v>
      </c>
      <c r="V141">
        <v>16</v>
      </c>
      <c r="AL141" t="s">
        <v>5</v>
      </c>
    </row>
    <row r="142" spans="7:49">
      <c r="G142" s="24">
        <v>-0.239258549110552</v>
      </c>
      <c r="H142" s="25">
        <v>-0.31188182041766899</v>
      </c>
      <c r="I142" s="25">
        <v>7.2024471426165901E-2</v>
      </c>
      <c r="J142" s="25">
        <v>-0.153001355925316</v>
      </c>
      <c r="K142" s="25">
        <v>-6.4896063598620504E-2</v>
      </c>
      <c r="L142" s="34">
        <v>-0.42498369824477999</v>
      </c>
      <c r="M142" s="35"/>
      <c r="N142" s="35"/>
      <c r="O142" s="35"/>
      <c r="P142" s="35"/>
      <c r="Q142" s="35"/>
      <c r="R142" s="41"/>
      <c r="U142" s="24">
        <f t="array" ref="U142:AF153">MMULT(MMULT(AL142:AW153,AY2:BJ13),TRANSPOSE(AL142:AW153))</f>
        <v>0.28672126036377599</v>
      </c>
      <c r="V142" s="25">
        <v>-1.4983987200317683E-7</v>
      </c>
      <c r="W142" s="25">
        <v>1.6291430400550144E-7</v>
      </c>
      <c r="X142" s="25">
        <v>0</v>
      </c>
      <c r="Y142" s="25">
        <v>0</v>
      </c>
      <c r="Z142" s="34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41">
        <v>0</v>
      </c>
      <c r="AH142" s="4">
        <v>-0.82349000000000006</v>
      </c>
      <c r="AI142" s="5">
        <v>0.50941000000000003</v>
      </c>
      <c r="AJ142" s="6">
        <v>0.24973999999999999</v>
      </c>
      <c r="AL142" s="43">
        <f t="array" ref="AL142:AN144">AH142:AJ144</f>
        <v>-0.82349000000000006</v>
      </c>
      <c r="AM142" s="35">
        <v>0.50941000000000003</v>
      </c>
      <c r="AN142" s="35">
        <v>0.24973999999999999</v>
      </c>
      <c r="AO142" s="35">
        <v>0</v>
      </c>
      <c r="AP142" s="35">
        <v>0</v>
      </c>
      <c r="AQ142" s="41">
        <v>0</v>
      </c>
      <c r="AR142" s="35">
        <v>0</v>
      </c>
      <c r="AS142" s="35">
        <v>0</v>
      </c>
      <c r="AT142" s="35">
        <v>0</v>
      </c>
      <c r="AU142" s="35">
        <v>0</v>
      </c>
      <c r="AV142" s="35">
        <v>0</v>
      </c>
      <c r="AW142" s="41">
        <v>0</v>
      </c>
    </row>
    <row r="143" spans="7:49">
      <c r="G143" s="31">
        <v>-0.31188182041766899</v>
      </c>
      <c r="H143">
        <v>-0.74235710743092798</v>
      </c>
      <c r="I143">
        <v>0.233558204069648</v>
      </c>
      <c r="J143">
        <v>-0.56234177729659596</v>
      </c>
      <c r="K143">
        <v>-2.1151752588218001E-2</v>
      </c>
      <c r="L143" s="38">
        <v>-0.49592099029650599</v>
      </c>
      <c r="R143" s="38"/>
      <c r="U143" s="26">
        <v>-1.4983987197542126E-7</v>
      </c>
      <c r="V143" s="21">
        <v>0.28671851203788801</v>
      </c>
      <c r="W143" s="21">
        <v>2.336768000071876E-7</v>
      </c>
      <c r="X143" s="21">
        <v>0</v>
      </c>
      <c r="Y143" s="21">
        <v>0</v>
      </c>
      <c r="Z143" s="36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8">
        <v>0</v>
      </c>
      <c r="AH143" s="7">
        <v>0.56462000000000001</v>
      </c>
      <c r="AI143" s="3">
        <v>0.69288000000000005</v>
      </c>
      <c r="AJ143" s="8">
        <v>0.44846000000000003</v>
      </c>
      <c r="AL143" s="31">
        <v>0.56462000000000001</v>
      </c>
      <c r="AM143">
        <v>0.69288000000000005</v>
      </c>
      <c r="AN143">
        <v>0.44846000000000003</v>
      </c>
      <c r="AO143">
        <v>0</v>
      </c>
      <c r="AP143">
        <v>0</v>
      </c>
      <c r="AQ143" s="38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8">
        <v>0</v>
      </c>
    </row>
    <row r="144" spans="7:49" ht="15" thickBot="1">
      <c r="G144" s="31">
        <v>7.2024471426165998E-2</v>
      </c>
      <c r="H144">
        <v>0.233558204069648</v>
      </c>
      <c r="I144">
        <v>-3.5655963130015997E-2</v>
      </c>
      <c r="J144">
        <v>0.22124067842429401</v>
      </c>
      <c r="K144">
        <v>-5.2691807413717998E-2</v>
      </c>
      <c r="L144" s="38">
        <v>7.9026290692351994E-2</v>
      </c>
      <c r="R144" s="38"/>
      <c r="U144" s="26">
        <v>1.6291430400550144E-7</v>
      </c>
      <c r="V144" s="21">
        <v>2.3367680002106539E-7</v>
      </c>
      <c r="W144" s="21">
        <v>0.28671822354022397</v>
      </c>
      <c r="X144" s="21">
        <v>0</v>
      </c>
      <c r="Y144" s="21">
        <v>0</v>
      </c>
      <c r="Z144" s="36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8">
        <v>0</v>
      </c>
      <c r="AH144" s="9">
        <v>5.5410000000000001E-2</v>
      </c>
      <c r="AI144" s="10">
        <v>0.51031000000000004</v>
      </c>
      <c r="AJ144" s="11">
        <v>-0.85819999999999996</v>
      </c>
      <c r="AL144" s="31">
        <v>5.5410000000000001E-2</v>
      </c>
      <c r="AM144">
        <v>0.51031000000000004</v>
      </c>
      <c r="AN144">
        <v>-0.85819999999999996</v>
      </c>
      <c r="AO144">
        <v>0</v>
      </c>
      <c r="AP144">
        <v>0</v>
      </c>
      <c r="AQ144" s="38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8">
        <v>0</v>
      </c>
    </row>
    <row r="145" spans="7:49" ht="15" thickBot="1">
      <c r="G145" s="31">
        <v>0.153001355925316</v>
      </c>
      <c r="H145">
        <v>0.56234177729659596</v>
      </c>
      <c r="I145">
        <v>-0.22124067842429401</v>
      </c>
      <c r="J145">
        <v>0.57999722341632198</v>
      </c>
      <c r="K145">
        <v>2.03572725396905E-2</v>
      </c>
      <c r="L145" s="38">
        <v>0.34007375712683102</v>
      </c>
      <c r="R145" s="38"/>
      <c r="U145" s="26">
        <v>0</v>
      </c>
      <c r="V145" s="21">
        <v>0</v>
      </c>
      <c r="W145" s="21">
        <v>0</v>
      </c>
      <c r="X145" s="21">
        <v>0.42204219611824012</v>
      </c>
      <c r="Y145" s="21">
        <v>-0.14256782103410806</v>
      </c>
      <c r="Z145" s="36">
        <v>-2.5588813505933995E-2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8">
        <v>0</v>
      </c>
      <c r="AH145" s="3"/>
      <c r="AI145" s="3"/>
      <c r="AJ145" s="3"/>
      <c r="AL145" s="31">
        <v>0</v>
      </c>
      <c r="AM145">
        <v>0</v>
      </c>
      <c r="AN145">
        <v>0</v>
      </c>
      <c r="AO145">
        <f t="array" ref="AO145:AQ147">AH142:AJ144</f>
        <v>-0.82349000000000006</v>
      </c>
      <c r="AP145">
        <v>0.50941000000000003</v>
      </c>
      <c r="AQ145" s="38">
        <v>0.24973999999999999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 s="38">
        <v>0</v>
      </c>
    </row>
    <row r="146" spans="7:49">
      <c r="G146" s="31">
        <v>6.4896063598620504E-2</v>
      </c>
      <c r="H146">
        <v>2.1151752588218001E-2</v>
      </c>
      <c r="I146">
        <v>5.2691807413717998E-2</v>
      </c>
      <c r="J146">
        <v>2.03572725396905E-2</v>
      </c>
      <c r="K146">
        <v>-0.11142392380197701</v>
      </c>
      <c r="L146" s="38">
        <v>-0.12776541823408499</v>
      </c>
      <c r="R146" s="38"/>
      <c r="U146" s="26">
        <v>0</v>
      </c>
      <c r="V146" s="21">
        <v>0</v>
      </c>
      <c r="W146" s="21">
        <v>0</v>
      </c>
      <c r="X146" s="21">
        <v>-0.14256782103410798</v>
      </c>
      <c r="Y146" s="21">
        <v>0.31453152950178398</v>
      </c>
      <c r="Z146" s="36">
        <v>-9.8121366874919791E-3</v>
      </c>
      <c r="AA146">
        <v>0</v>
      </c>
      <c r="AB146">
        <v>0</v>
      </c>
      <c r="AC146">
        <v>0</v>
      </c>
      <c r="AD146">
        <v>0</v>
      </c>
      <c r="AE146">
        <v>0</v>
      </c>
      <c r="AF146" s="38">
        <v>0</v>
      </c>
      <c r="AH146" s="4">
        <v>-0.82347000000000004</v>
      </c>
      <c r="AI146" s="5">
        <v>0.50944999999999996</v>
      </c>
      <c r="AJ146" s="6">
        <v>0.24972</v>
      </c>
      <c r="AL146" s="31">
        <v>0</v>
      </c>
      <c r="AM146">
        <v>0</v>
      </c>
      <c r="AN146">
        <v>0</v>
      </c>
      <c r="AO146">
        <v>0.56462000000000001</v>
      </c>
      <c r="AP146">
        <v>0.69288000000000005</v>
      </c>
      <c r="AQ146" s="38">
        <v>0.44846000000000003</v>
      </c>
      <c r="AR146">
        <v>0</v>
      </c>
      <c r="AS146">
        <v>0</v>
      </c>
      <c r="AT146">
        <v>0</v>
      </c>
      <c r="AU146">
        <v>0</v>
      </c>
      <c r="AV146">
        <v>0</v>
      </c>
      <c r="AW146" s="38">
        <v>0</v>
      </c>
    </row>
    <row r="147" spans="7:49" ht="15" thickBot="1">
      <c r="G147" s="32">
        <v>0.42498369824477999</v>
      </c>
      <c r="H147" s="33">
        <v>0.49592099029650599</v>
      </c>
      <c r="I147" s="33">
        <v>-7.9026290692351994E-2</v>
      </c>
      <c r="J147" s="33">
        <v>0.34007375712683102</v>
      </c>
      <c r="K147" s="33">
        <v>-0.12776541823408499</v>
      </c>
      <c r="L147" s="39">
        <v>0.226346075487624</v>
      </c>
      <c r="R147" s="38"/>
      <c r="U147" s="29">
        <v>0</v>
      </c>
      <c r="V147" s="30">
        <v>0</v>
      </c>
      <c r="W147" s="30">
        <v>0</v>
      </c>
      <c r="X147" s="30">
        <v>-2.5588813505933995E-2</v>
      </c>
      <c r="Y147" s="30">
        <v>-9.812136687491993E-3</v>
      </c>
      <c r="Z147" s="37">
        <v>0.24135510582455999</v>
      </c>
      <c r="AA147">
        <v>0</v>
      </c>
      <c r="AB147">
        <v>0</v>
      </c>
      <c r="AC147">
        <v>0</v>
      </c>
      <c r="AD147">
        <v>0</v>
      </c>
      <c r="AE147">
        <v>0</v>
      </c>
      <c r="AF147" s="38">
        <v>0</v>
      </c>
      <c r="AH147" s="7">
        <v>0.56466000000000005</v>
      </c>
      <c r="AI147" s="3">
        <v>0.69299999999999995</v>
      </c>
      <c r="AJ147" s="8">
        <v>0.44823000000000002</v>
      </c>
      <c r="AL147" s="32">
        <v>0</v>
      </c>
      <c r="AM147" s="33">
        <v>0</v>
      </c>
      <c r="AN147" s="33">
        <v>0</v>
      </c>
      <c r="AO147" s="33">
        <v>5.5410000000000001E-2</v>
      </c>
      <c r="AP147" s="33">
        <v>0.51031000000000004</v>
      </c>
      <c r="AQ147" s="39">
        <v>-0.85819999999999996</v>
      </c>
      <c r="AR147">
        <v>0</v>
      </c>
      <c r="AS147">
        <v>0</v>
      </c>
      <c r="AT147">
        <v>0</v>
      </c>
      <c r="AU147">
        <v>0</v>
      </c>
      <c r="AV147">
        <v>0</v>
      </c>
      <c r="AW147" s="38">
        <v>0</v>
      </c>
    </row>
    <row r="148" spans="7:49" ht="15" thickBot="1">
      <c r="G148" s="31"/>
      <c r="R148" s="38"/>
      <c r="U148" s="26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>
        <v>0.28672063703449602</v>
      </c>
      <c r="AB148">
        <v>7.896268796464545E-8</v>
      </c>
      <c r="AC148">
        <v>-1.2957163520108117E-6</v>
      </c>
      <c r="AD148">
        <v>0</v>
      </c>
      <c r="AE148">
        <v>0</v>
      </c>
      <c r="AF148" s="38">
        <v>0</v>
      </c>
      <c r="AH148" s="9">
        <v>5.5300000000000002E-2</v>
      </c>
      <c r="AI148" s="10">
        <v>0.51010999999999995</v>
      </c>
      <c r="AJ148" s="11">
        <v>-0.85833000000000004</v>
      </c>
      <c r="AL148" s="31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43">
        <f t="array" ref="AR148:AT150">AH146:AJ148</f>
        <v>-0.82347000000000004</v>
      </c>
      <c r="AS148" s="35">
        <v>0.50944999999999996</v>
      </c>
      <c r="AT148" s="35">
        <v>0.24972</v>
      </c>
      <c r="AU148" s="35">
        <v>0</v>
      </c>
      <c r="AV148" s="35">
        <v>0</v>
      </c>
      <c r="AW148" s="41">
        <v>0</v>
      </c>
    </row>
    <row r="149" spans="7:49" ht="15" thickBot="1">
      <c r="G149" s="31"/>
      <c r="R149" s="38"/>
      <c r="U149" s="26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>
        <v>7.896268796464545E-8</v>
      </c>
      <c r="AB149">
        <v>0.28672001390592</v>
      </c>
      <c r="AC149">
        <v>7.6614451197110078E-7</v>
      </c>
      <c r="AD149">
        <v>0</v>
      </c>
      <c r="AE149">
        <v>0</v>
      </c>
      <c r="AF149" s="38">
        <v>0</v>
      </c>
      <c r="AH149" s="32"/>
      <c r="AI149" s="33"/>
      <c r="AJ149" s="39"/>
      <c r="AL149" s="31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31">
        <v>0.56466000000000005</v>
      </c>
      <c r="AS149">
        <v>0.69299999999999995</v>
      </c>
      <c r="AT149">
        <v>0.44823000000000002</v>
      </c>
      <c r="AU149">
        <v>0</v>
      </c>
      <c r="AV149">
        <v>0</v>
      </c>
      <c r="AW149" s="38">
        <v>0</v>
      </c>
    </row>
    <row r="150" spans="7:49">
      <c r="G150" s="31"/>
      <c r="R150" s="38"/>
      <c r="U150" s="26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>
        <v>-1.2957163520246895E-6</v>
      </c>
      <c r="AB150">
        <v>7.6614451198497857E-7</v>
      </c>
      <c r="AC150">
        <v>0.28672019812351995</v>
      </c>
      <c r="AD150">
        <v>0</v>
      </c>
      <c r="AE150">
        <v>0</v>
      </c>
      <c r="AF150" s="38">
        <v>0</v>
      </c>
      <c r="AL150" s="31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31">
        <v>5.5300000000000002E-2</v>
      </c>
      <c r="AS150">
        <v>0.51010999999999995</v>
      </c>
      <c r="AT150">
        <v>-0.85833000000000004</v>
      </c>
      <c r="AU150">
        <v>0</v>
      </c>
      <c r="AV150">
        <v>0</v>
      </c>
      <c r="AW150" s="38">
        <v>0</v>
      </c>
    </row>
    <row r="151" spans="7:49">
      <c r="G151" s="31"/>
      <c r="R151" s="38"/>
      <c r="U151" s="26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>
        <v>0</v>
      </c>
      <c r="AB151">
        <v>0</v>
      </c>
      <c r="AC151">
        <v>0</v>
      </c>
      <c r="AD151">
        <v>0.42203073336766406</v>
      </c>
      <c r="AE151">
        <v>-0.14257798291516507</v>
      </c>
      <c r="AF151" s="38">
        <v>-2.5561380345934019E-2</v>
      </c>
      <c r="AL151" s="3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s="31">
        <v>0</v>
      </c>
      <c r="AS151">
        <v>0</v>
      </c>
      <c r="AT151">
        <v>0</v>
      </c>
      <c r="AU151">
        <f t="array" ref="AU151:AW153">AH146:AJ148</f>
        <v>-0.82347000000000004</v>
      </c>
      <c r="AV151">
        <v>0.50944999999999996</v>
      </c>
      <c r="AW151" s="38">
        <v>0.24972</v>
      </c>
    </row>
    <row r="152" spans="7:49">
      <c r="G152" s="31"/>
      <c r="R152" s="38"/>
      <c r="U152" s="26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>
        <v>0</v>
      </c>
      <c r="AB152">
        <v>0</v>
      </c>
      <c r="AC152">
        <v>0</v>
      </c>
      <c r="AD152">
        <v>-0.14257798291516505</v>
      </c>
      <c r="AE152">
        <v>0.31453639400081701</v>
      </c>
      <c r="AF152" s="38">
        <v>-9.8237108990190114E-3</v>
      </c>
      <c r="AL152" s="31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31">
        <v>0</v>
      </c>
      <c r="AS152">
        <v>0</v>
      </c>
      <c r="AT152">
        <v>0</v>
      </c>
      <c r="AU152">
        <v>0.56466000000000005</v>
      </c>
      <c r="AV152">
        <v>0.69299999999999995</v>
      </c>
      <c r="AW152" s="38">
        <v>0.44823000000000002</v>
      </c>
    </row>
    <row r="153" spans="7:49" ht="15" thickBot="1">
      <c r="G153" s="32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9"/>
      <c r="U153" s="29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3">
        <v>0</v>
      </c>
      <c r="AB153" s="33">
        <v>0</v>
      </c>
      <c r="AC153" s="33">
        <v>0</v>
      </c>
      <c r="AD153" s="33">
        <v>-2.5561380345934012E-2</v>
      </c>
      <c r="AE153" s="33">
        <v>-9.8237108990190114E-3</v>
      </c>
      <c r="AF153" s="39">
        <v>0.24136409231038597</v>
      </c>
      <c r="AL153" s="32">
        <v>0</v>
      </c>
      <c r="AM153" s="33">
        <v>0</v>
      </c>
      <c r="AN153" s="33">
        <v>0</v>
      </c>
      <c r="AO153" s="33">
        <v>0</v>
      </c>
      <c r="AP153" s="33">
        <v>0</v>
      </c>
      <c r="AQ153" s="33">
        <v>0</v>
      </c>
      <c r="AR153" s="32">
        <v>0</v>
      </c>
      <c r="AS153" s="33">
        <v>0</v>
      </c>
      <c r="AT153" s="33">
        <v>0</v>
      </c>
      <c r="AU153" s="33">
        <v>5.5300000000000002E-2</v>
      </c>
      <c r="AV153" s="33">
        <v>0.51010999999999995</v>
      </c>
      <c r="AW153" s="39">
        <v>-0.85833000000000004</v>
      </c>
    </row>
    <row r="155" spans="7:49" ht="15" thickBot="1">
      <c r="G155" t="s">
        <v>21</v>
      </c>
      <c r="H155">
        <v>15</v>
      </c>
      <c r="U155" t="s">
        <v>21</v>
      </c>
      <c r="V155">
        <v>15</v>
      </c>
      <c r="AL155" t="s">
        <v>5</v>
      </c>
    </row>
    <row r="156" spans="7:49">
      <c r="G156" s="24"/>
      <c r="H156" s="25"/>
      <c r="I156" s="25"/>
      <c r="J156" s="25"/>
      <c r="K156" s="25"/>
      <c r="L156" s="34"/>
      <c r="M156" s="35"/>
      <c r="N156" s="35"/>
      <c r="O156" s="35"/>
      <c r="P156" s="35"/>
      <c r="Q156" s="35"/>
      <c r="R156" s="41"/>
      <c r="U156" s="24">
        <f t="array" ref="U156:AF167">MMULT(MMULT(AL156:AW167,AY2:BJ13),TRANSPOSE(AL156:AW167))</f>
        <v>0.286721438560256</v>
      </c>
      <c r="V156" s="25">
        <v>4.2483302397505751E-7</v>
      </c>
      <c r="W156" s="25">
        <v>-6.1845504016611041E-8</v>
      </c>
      <c r="X156" s="25">
        <v>0</v>
      </c>
      <c r="Y156" s="25">
        <v>0</v>
      </c>
      <c r="Z156" s="34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41">
        <v>0</v>
      </c>
      <c r="AH156" s="43">
        <v>-0.82371000000000005</v>
      </c>
      <c r="AI156" s="35">
        <v>0.50875999999999999</v>
      </c>
      <c r="AJ156" s="41">
        <v>0.25034000000000001</v>
      </c>
      <c r="AL156" s="43">
        <f t="array" ref="AL156:AN158">AH156:AJ158</f>
        <v>-0.82371000000000005</v>
      </c>
      <c r="AM156" s="35">
        <v>0.50875999999999999</v>
      </c>
      <c r="AN156" s="35">
        <v>0.25034000000000001</v>
      </c>
      <c r="AO156" s="35">
        <v>0</v>
      </c>
      <c r="AP156" s="35">
        <v>0</v>
      </c>
      <c r="AQ156" s="41">
        <v>0</v>
      </c>
      <c r="AR156" s="35">
        <v>0</v>
      </c>
      <c r="AS156" s="35">
        <v>0</v>
      </c>
      <c r="AT156" s="35">
        <v>0</v>
      </c>
      <c r="AU156" s="35">
        <v>0</v>
      </c>
      <c r="AV156" s="35">
        <v>0</v>
      </c>
      <c r="AW156" s="41">
        <v>0</v>
      </c>
    </row>
    <row r="157" spans="7:49">
      <c r="G157" s="31"/>
      <c r="L157" s="38"/>
      <c r="R157" s="38"/>
      <c r="U157" s="26">
        <v>4.248330239889353E-7</v>
      </c>
      <c r="V157" s="21">
        <v>0.28671783494860797</v>
      </c>
      <c r="W157" s="21">
        <v>-2.0577607680177801E-6</v>
      </c>
      <c r="X157" s="21">
        <v>0</v>
      </c>
      <c r="Y157" s="21">
        <v>0</v>
      </c>
      <c r="Z157" s="36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8">
        <v>0</v>
      </c>
      <c r="AH157" s="31">
        <v>0.56433</v>
      </c>
      <c r="AI157">
        <v>0.69269999999999998</v>
      </c>
      <c r="AJ157" s="38">
        <v>0.4491</v>
      </c>
      <c r="AL157" s="31">
        <v>0.56433</v>
      </c>
      <c r="AM157">
        <v>0.69269999999999998</v>
      </c>
      <c r="AN157">
        <v>0.4491</v>
      </c>
      <c r="AO157">
        <v>0</v>
      </c>
      <c r="AP157">
        <v>0</v>
      </c>
      <c r="AQ157" s="38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8">
        <v>0</v>
      </c>
    </row>
    <row r="158" spans="7:49" ht="15" thickBot="1">
      <c r="G158" s="31"/>
      <c r="L158" s="38"/>
      <c r="R158" s="38"/>
      <c r="U158" s="26">
        <v>-6.1845504016611041E-8</v>
      </c>
      <c r="V158" s="21">
        <v>-2.0577607680177801E-6</v>
      </c>
      <c r="W158" s="21">
        <v>0.28672213173452799</v>
      </c>
      <c r="X158" s="21">
        <v>0</v>
      </c>
      <c r="Y158" s="21">
        <v>0</v>
      </c>
      <c r="Z158" s="36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8">
        <v>0</v>
      </c>
      <c r="AH158" s="32">
        <v>5.5070000000000001E-2</v>
      </c>
      <c r="AI158" s="33">
        <v>0.51119999999999999</v>
      </c>
      <c r="AJ158" s="39">
        <v>-0.85770000000000002</v>
      </c>
      <c r="AL158" s="31">
        <v>5.5070000000000001E-2</v>
      </c>
      <c r="AM158">
        <v>0.51119999999999999</v>
      </c>
      <c r="AN158">
        <v>-0.85770000000000002</v>
      </c>
      <c r="AO158">
        <v>0</v>
      </c>
      <c r="AP158">
        <v>0</v>
      </c>
      <c r="AQ158" s="3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8">
        <v>0</v>
      </c>
    </row>
    <row r="159" spans="7:49" ht="15" thickBot="1">
      <c r="G159" s="31"/>
      <c r="L159" s="38"/>
      <c r="R159" s="38"/>
      <c r="U159" s="26">
        <v>0</v>
      </c>
      <c r="V159" s="21">
        <v>0</v>
      </c>
      <c r="W159" s="21">
        <v>0</v>
      </c>
      <c r="X159" s="21">
        <v>0.42217337516195103</v>
      </c>
      <c r="Y159" s="21">
        <v>-0.14250875005030506</v>
      </c>
      <c r="Z159" s="36">
        <v>-2.5523561958415E-2</v>
      </c>
      <c r="AA159">
        <v>0</v>
      </c>
      <c r="AB159">
        <v>0</v>
      </c>
      <c r="AC159">
        <v>0</v>
      </c>
      <c r="AD159">
        <v>0</v>
      </c>
      <c r="AE159">
        <v>0</v>
      </c>
      <c r="AF159" s="38">
        <v>0</v>
      </c>
      <c r="AL159" s="31">
        <v>0</v>
      </c>
      <c r="AM159">
        <v>0</v>
      </c>
      <c r="AN159">
        <v>0</v>
      </c>
      <c r="AO159">
        <f t="array" ref="AO159:AQ161">AH156:AJ158</f>
        <v>-0.82371000000000005</v>
      </c>
      <c r="AP159">
        <v>0.50875999999999999</v>
      </c>
      <c r="AQ159" s="38">
        <v>0.25034000000000001</v>
      </c>
      <c r="AR159">
        <v>0</v>
      </c>
      <c r="AS159">
        <v>0</v>
      </c>
      <c r="AT159">
        <v>0</v>
      </c>
      <c r="AU159">
        <v>0</v>
      </c>
      <c r="AV159">
        <v>0</v>
      </c>
      <c r="AW159" s="38">
        <v>0</v>
      </c>
    </row>
    <row r="160" spans="7:49">
      <c r="G160" s="31"/>
      <c r="L160" s="38"/>
      <c r="R160" s="38"/>
      <c r="U160" s="26">
        <v>0</v>
      </c>
      <c r="V160" s="21">
        <v>0</v>
      </c>
      <c r="W160" s="21">
        <v>0</v>
      </c>
      <c r="X160" s="21">
        <v>-0.14250875005030503</v>
      </c>
      <c r="Y160" s="21">
        <v>0.31445615009817901</v>
      </c>
      <c r="Z160" s="36">
        <v>-9.8967989402790058E-3</v>
      </c>
      <c r="AA160">
        <v>0</v>
      </c>
      <c r="AB160">
        <v>0</v>
      </c>
      <c r="AC160">
        <v>0</v>
      </c>
      <c r="AD160">
        <v>0</v>
      </c>
      <c r="AE160">
        <v>0</v>
      </c>
      <c r="AF160" s="38">
        <v>0</v>
      </c>
      <c r="AH160" s="43">
        <v>0.82393000000000005</v>
      </c>
      <c r="AI160" s="35">
        <v>-0.50863999999999998</v>
      </c>
      <c r="AJ160" s="41">
        <v>0.24984999999999999</v>
      </c>
      <c r="AL160" s="31">
        <v>0</v>
      </c>
      <c r="AM160">
        <v>0</v>
      </c>
      <c r="AN160">
        <v>0</v>
      </c>
      <c r="AO160">
        <v>0.56433</v>
      </c>
      <c r="AP160">
        <v>0.69269999999999998</v>
      </c>
      <c r="AQ160" s="38">
        <v>0.4491</v>
      </c>
      <c r="AR160">
        <v>0</v>
      </c>
      <c r="AS160">
        <v>0</v>
      </c>
      <c r="AT160">
        <v>0</v>
      </c>
      <c r="AU160">
        <v>0</v>
      </c>
      <c r="AV160">
        <v>0</v>
      </c>
      <c r="AW160" s="38">
        <v>0</v>
      </c>
    </row>
    <row r="161" spans="7:49" ht="15" thickBot="1">
      <c r="G161" s="32"/>
      <c r="H161" s="33"/>
      <c r="I161" s="33"/>
      <c r="J161" s="33"/>
      <c r="K161" s="33"/>
      <c r="L161" s="39"/>
      <c r="R161" s="38"/>
      <c r="U161" s="29">
        <v>0</v>
      </c>
      <c r="V161" s="30">
        <v>0</v>
      </c>
      <c r="W161" s="30">
        <v>0</v>
      </c>
      <c r="X161" s="30">
        <v>-2.5523561958415007E-2</v>
      </c>
      <c r="Y161" s="30">
        <v>-9.8967989402789919E-3</v>
      </c>
      <c r="Z161" s="37">
        <v>0.24130174315847899</v>
      </c>
      <c r="AA161">
        <v>0</v>
      </c>
      <c r="AB161">
        <v>0</v>
      </c>
      <c r="AC161">
        <v>0</v>
      </c>
      <c r="AD161">
        <v>0</v>
      </c>
      <c r="AE161">
        <v>0</v>
      </c>
      <c r="AF161" s="38">
        <v>0</v>
      </c>
      <c r="AH161" s="31">
        <v>-0.56403000000000003</v>
      </c>
      <c r="AI161">
        <v>-0.69340999999999997</v>
      </c>
      <c r="AJ161" s="38">
        <v>0.44838</v>
      </c>
      <c r="AL161" s="32">
        <v>0</v>
      </c>
      <c r="AM161" s="33">
        <v>0</v>
      </c>
      <c r="AN161" s="33">
        <v>0</v>
      </c>
      <c r="AO161" s="33">
        <v>5.5070000000000001E-2</v>
      </c>
      <c r="AP161" s="33">
        <v>0.51119999999999999</v>
      </c>
      <c r="AQ161" s="39">
        <v>-0.85770000000000002</v>
      </c>
      <c r="AR161">
        <v>0</v>
      </c>
      <c r="AS161">
        <v>0</v>
      </c>
      <c r="AT161">
        <v>0</v>
      </c>
      <c r="AU161">
        <v>0</v>
      </c>
      <c r="AV161">
        <v>0</v>
      </c>
      <c r="AW161" s="38">
        <v>0</v>
      </c>
    </row>
    <row r="162" spans="7:49" ht="15" thickBot="1">
      <c r="G162" s="31"/>
      <c r="R162" s="38"/>
      <c r="U162" s="26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>
        <v>0.28672009089023998</v>
      </c>
      <c r="AB162">
        <v>7.3615359996032081E-7</v>
      </c>
      <c r="AC162">
        <v>-2.7770552320158237E-6</v>
      </c>
      <c r="AD162">
        <v>0</v>
      </c>
      <c r="AE162">
        <v>0</v>
      </c>
      <c r="AF162" s="38">
        <v>0</v>
      </c>
      <c r="AH162" s="32">
        <v>-5.4820000000000001E-2</v>
      </c>
      <c r="AI162" s="33">
        <v>-0.51034999999999997</v>
      </c>
      <c r="AJ162" s="39">
        <v>-0.85821999999999998</v>
      </c>
      <c r="AL162" s="31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43">
        <f t="array" ref="AR162:AT164">AH160:AJ162</f>
        <v>0.82393000000000005</v>
      </c>
      <c r="AS162" s="35">
        <v>-0.50863999999999998</v>
      </c>
      <c r="AT162" s="35">
        <v>0.24984999999999999</v>
      </c>
      <c r="AU162" s="35">
        <v>0</v>
      </c>
      <c r="AV162" s="35">
        <v>0</v>
      </c>
      <c r="AW162" s="41">
        <v>0</v>
      </c>
    </row>
    <row r="163" spans="7:49" ht="15" thickBot="1">
      <c r="G163" s="31"/>
      <c r="R163" s="38"/>
      <c r="U163" s="26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>
        <v>7.3615359996725971E-7</v>
      </c>
      <c r="AB163">
        <v>0.28671767567564799</v>
      </c>
      <c r="AC163">
        <v>-1.9398041599949511E-6</v>
      </c>
      <c r="AD163">
        <v>0</v>
      </c>
      <c r="AE163">
        <v>0</v>
      </c>
      <c r="AF163" s="38">
        <v>0</v>
      </c>
      <c r="AH163" s="32"/>
      <c r="AI163" s="33"/>
      <c r="AJ163" s="39"/>
      <c r="AL163" s="31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31">
        <v>-0.56403000000000003</v>
      </c>
      <c r="AS163">
        <v>-0.69340999999999997</v>
      </c>
      <c r="AT163">
        <v>0.44838</v>
      </c>
      <c r="AU163">
        <v>0</v>
      </c>
      <c r="AV163">
        <v>0</v>
      </c>
      <c r="AW163" s="38">
        <v>0</v>
      </c>
    </row>
    <row r="164" spans="7:49">
      <c r="G164" s="31"/>
      <c r="R164" s="38"/>
      <c r="U164" s="26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>
        <v>-2.7770552320088848E-6</v>
      </c>
      <c r="AB164">
        <v>-1.9398041600227067E-6</v>
      </c>
      <c r="AC164">
        <v>0.28672112488857593</v>
      </c>
      <c r="AD164">
        <v>0</v>
      </c>
      <c r="AE164">
        <v>0</v>
      </c>
      <c r="AF164" s="38">
        <v>0</v>
      </c>
      <c r="AL164" s="31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31">
        <v>-5.4820000000000001E-2</v>
      </c>
      <c r="AS164">
        <v>-0.51034999999999997</v>
      </c>
      <c r="AT164">
        <v>-0.85821999999999998</v>
      </c>
      <c r="AU164">
        <v>0</v>
      </c>
      <c r="AV164">
        <v>0</v>
      </c>
      <c r="AW164" s="38">
        <v>0</v>
      </c>
    </row>
    <row r="165" spans="7:49">
      <c r="G165" s="31"/>
      <c r="R165" s="38"/>
      <c r="U165" s="26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>
        <v>0</v>
      </c>
      <c r="AB165">
        <v>0</v>
      </c>
      <c r="AC165">
        <v>0</v>
      </c>
      <c r="AD165">
        <v>0.42226721310451809</v>
      </c>
      <c r="AE165">
        <v>-0.14249442743024207</v>
      </c>
      <c r="AF165" s="38">
        <v>-2.5434285458059997E-2</v>
      </c>
      <c r="AL165" s="31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31">
        <v>0</v>
      </c>
      <c r="AS165">
        <v>0</v>
      </c>
      <c r="AT165">
        <v>0</v>
      </c>
      <c r="AU165">
        <f t="array" ref="AU165:AW167">AH160:AJ162</f>
        <v>0.82393000000000005</v>
      </c>
      <c r="AV165">
        <v>-0.50863999999999998</v>
      </c>
      <c r="AW165" s="38">
        <v>0.24984999999999999</v>
      </c>
    </row>
    <row r="166" spans="7:49">
      <c r="G166" s="31"/>
      <c r="R166" s="38"/>
      <c r="U166" s="26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>
        <v>0</v>
      </c>
      <c r="AB166">
        <v>0</v>
      </c>
      <c r="AC166">
        <v>0</v>
      </c>
      <c r="AD166">
        <v>-0.14249442743024204</v>
      </c>
      <c r="AE166">
        <v>0.31432493381304794</v>
      </c>
      <c r="AF166" s="38">
        <v>-9.9363852969369948E-3</v>
      </c>
      <c r="AL166" s="31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s="31">
        <v>0</v>
      </c>
      <c r="AS166">
        <v>0</v>
      </c>
      <c r="AT166">
        <v>0</v>
      </c>
      <c r="AU166">
        <v>-0.56403000000000003</v>
      </c>
      <c r="AV166">
        <v>-0.69340999999999997</v>
      </c>
      <c r="AW166" s="38">
        <v>0.44838</v>
      </c>
    </row>
    <row r="167" spans="7:49" ht="15" thickBot="1">
      <c r="G167" s="32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9"/>
      <c r="U167" s="29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3">
        <v>0</v>
      </c>
      <c r="AB167" s="33">
        <v>0</v>
      </c>
      <c r="AC167" s="33">
        <v>0</v>
      </c>
      <c r="AD167" s="33">
        <v>-2.5434285458060001E-2</v>
      </c>
      <c r="AE167" s="33">
        <v>-9.9363852969370087E-3</v>
      </c>
      <c r="AF167" s="39">
        <v>0.24133628099535298</v>
      </c>
      <c r="AL167" s="32">
        <v>0</v>
      </c>
      <c r="AM167" s="33">
        <v>0</v>
      </c>
      <c r="AN167" s="33">
        <v>0</v>
      </c>
      <c r="AO167" s="33">
        <v>0</v>
      </c>
      <c r="AP167" s="33">
        <v>0</v>
      </c>
      <c r="AQ167" s="33">
        <v>0</v>
      </c>
      <c r="AR167" s="32">
        <v>0</v>
      </c>
      <c r="AS167" s="33">
        <v>0</v>
      </c>
      <c r="AT167" s="33">
        <v>0</v>
      </c>
      <c r="AU167" s="33">
        <v>-5.4820000000000001E-2</v>
      </c>
      <c r="AV167" s="33">
        <v>-0.51034999999999997</v>
      </c>
      <c r="AW167" s="39">
        <v>-0.85821999999999998</v>
      </c>
    </row>
    <row r="169" spans="7:49" ht="15" thickBot="1">
      <c r="G169" t="s">
        <v>22</v>
      </c>
      <c r="H169">
        <v>14</v>
      </c>
      <c r="U169" t="s">
        <v>22</v>
      </c>
      <c r="V169">
        <v>14</v>
      </c>
      <c r="AL169" t="s">
        <v>5</v>
      </c>
    </row>
    <row r="170" spans="7:49">
      <c r="G170" s="24">
        <v>-0.154441124412039</v>
      </c>
      <c r="H170" s="25">
        <v>8.8754358093699696E-3</v>
      </c>
      <c r="I170" s="25">
        <v>0.41523035724463397</v>
      </c>
      <c r="J170" s="25">
        <v>7.1974544816959902E-3</v>
      </c>
      <c r="K170" s="25">
        <v>0.134744545548696</v>
      </c>
      <c r="L170" s="34">
        <v>7.0771123949587497E-2</v>
      </c>
      <c r="M170" s="35"/>
      <c r="N170" s="35"/>
      <c r="O170" s="35"/>
      <c r="P170" s="35"/>
      <c r="Q170" s="35"/>
      <c r="R170" s="41"/>
      <c r="U170" s="24">
        <f t="array" ref="U170:AF181">MMULT(MMULT(AL170:AW181,AY2:BJ13),TRANSPOSE(AL170:AW181))</f>
        <v>0.28671873880473597</v>
      </c>
      <c r="V170" s="25">
        <v>3.4842214401142879E-7</v>
      </c>
      <c r="W170" s="25">
        <v>-1.1853864960026383E-6</v>
      </c>
      <c r="X170" s="25">
        <v>0</v>
      </c>
      <c r="Y170" s="25">
        <v>0</v>
      </c>
      <c r="Z170" s="34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41">
        <v>0</v>
      </c>
      <c r="AH170" s="4">
        <v>-0.82306000000000001</v>
      </c>
      <c r="AI170" s="5">
        <v>0.50988999999999995</v>
      </c>
      <c r="AJ170" s="6">
        <v>0.25015999999999999</v>
      </c>
      <c r="AL170" s="43">
        <f t="array" ref="AL170:AN172">AH170:AJ172</f>
        <v>-0.82306000000000001</v>
      </c>
      <c r="AM170" s="35">
        <v>0.50988999999999995</v>
      </c>
      <c r="AN170" s="35">
        <v>0.25015999999999999</v>
      </c>
      <c r="AO170" s="35">
        <v>0</v>
      </c>
      <c r="AP170" s="35">
        <v>0</v>
      </c>
      <c r="AQ170" s="41">
        <v>0</v>
      </c>
      <c r="AR170" s="35">
        <v>0</v>
      </c>
      <c r="AS170" s="35">
        <v>0</v>
      </c>
      <c r="AT170" s="35">
        <v>0</v>
      </c>
      <c r="AU170" s="35">
        <v>0</v>
      </c>
      <c r="AV170" s="35">
        <v>0</v>
      </c>
      <c r="AW170" s="41">
        <v>0</v>
      </c>
    </row>
    <row r="171" spans="7:49">
      <c r="G171" s="31">
        <v>8.8754358093700008E-3</v>
      </c>
      <c r="H171">
        <v>-0.21732768752510001</v>
      </c>
      <c r="I171">
        <v>0.42150909077406101</v>
      </c>
      <c r="J171">
        <v>-0.405276057539741</v>
      </c>
      <c r="K171">
        <v>-0.16066944202597</v>
      </c>
      <c r="L171" s="38">
        <v>-0.14370631017260799</v>
      </c>
      <c r="R171" s="38"/>
      <c r="U171" s="26">
        <v>3.48422143997551E-7</v>
      </c>
      <c r="V171" s="21">
        <v>0.28671830278963195</v>
      </c>
      <c r="W171" s="21">
        <v>-2.4715264015928717E-8</v>
      </c>
      <c r="X171" s="21">
        <v>0</v>
      </c>
      <c r="Y171" s="21">
        <v>0</v>
      </c>
      <c r="Z171" s="36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8">
        <v>0</v>
      </c>
      <c r="AH171" s="7">
        <v>0.56508999999999998</v>
      </c>
      <c r="AI171" s="3">
        <v>0.69106000000000001</v>
      </c>
      <c r="AJ171" s="8">
        <v>0.45067000000000002</v>
      </c>
      <c r="AL171" s="31">
        <v>0.56508999999999998</v>
      </c>
      <c r="AM171">
        <v>0.69106000000000001</v>
      </c>
      <c r="AN171">
        <v>0.45067000000000002</v>
      </c>
      <c r="AO171">
        <v>0</v>
      </c>
      <c r="AP171">
        <v>0</v>
      </c>
      <c r="AQ171" s="38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8">
        <v>0</v>
      </c>
    </row>
    <row r="172" spans="7:49" ht="15" thickBot="1">
      <c r="G172" s="31">
        <v>0.41523035724463397</v>
      </c>
      <c r="H172">
        <v>0.42150909077406101</v>
      </c>
      <c r="I172">
        <v>-1.47826833207672</v>
      </c>
      <c r="J172">
        <v>0.39513361548035703</v>
      </c>
      <c r="K172">
        <v>0.20352178906965199</v>
      </c>
      <c r="L172" s="38">
        <v>0.16457055195286699</v>
      </c>
      <c r="R172" s="38"/>
      <c r="U172" s="26">
        <v>-1.1853864959956995E-6</v>
      </c>
      <c r="V172" s="21">
        <v>-2.471526400205093E-8</v>
      </c>
      <c r="W172" s="21">
        <v>0.28671794046156795</v>
      </c>
      <c r="X172" s="21">
        <v>0</v>
      </c>
      <c r="Y172" s="21">
        <v>0</v>
      </c>
      <c r="Z172" s="36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8">
        <v>0</v>
      </c>
      <c r="AH172" s="9">
        <v>5.6919999999999998E-2</v>
      </c>
      <c r="AI172" s="10">
        <v>0.51229000000000002</v>
      </c>
      <c r="AJ172" s="11">
        <v>-0.85692000000000002</v>
      </c>
      <c r="AL172" s="31">
        <v>5.6919999999999998E-2</v>
      </c>
      <c r="AM172">
        <v>0.51229000000000002</v>
      </c>
      <c r="AN172">
        <v>-0.85692000000000002</v>
      </c>
      <c r="AO172">
        <v>0</v>
      </c>
      <c r="AP172">
        <v>0</v>
      </c>
      <c r="AQ172" s="38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8">
        <v>0</v>
      </c>
    </row>
    <row r="173" spans="7:49" ht="15" thickBot="1">
      <c r="G173" s="31">
        <v>-7.1974544816960197E-3</v>
      </c>
      <c r="H173">
        <v>0.405276057539741</v>
      </c>
      <c r="I173">
        <v>-0.39513361548035703</v>
      </c>
      <c r="J173">
        <v>-0.47945862683458801</v>
      </c>
      <c r="K173">
        <v>-0.41788957399920401</v>
      </c>
      <c r="L173" s="38">
        <v>-0.20867280525510701</v>
      </c>
      <c r="R173" s="38"/>
      <c r="U173" s="26">
        <v>0</v>
      </c>
      <c r="V173" s="21">
        <v>0</v>
      </c>
      <c r="W173" s="21">
        <v>0</v>
      </c>
      <c r="X173" s="21">
        <v>0.42182534890156503</v>
      </c>
      <c r="Y173" s="21">
        <v>-0.142575284096534</v>
      </c>
      <c r="Z173" s="36">
        <v>-2.5980708965903009E-2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8">
        <v>0</v>
      </c>
      <c r="AH173" s="3"/>
      <c r="AI173" s="3"/>
      <c r="AJ173" s="3"/>
      <c r="AL173" s="31">
        <v>0</v>
      </c>
      <c r="AM173">
        <v>0</v>
      </c>
      <c r="AN173">
        <v>0</v>
      </c>
      <c r="AO173">
        <f t="array" ref="AO173:AQ175">AH170:AJ172</f>
        <v>-0.82306000000000001</v>
      </c>
      <c r="AP173">
        <v>0.50988999999999995</v>
      </c>
      <c r="AQ173" s="38">
        <v>0.25015999999999999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8">
        <v>0</v>
      </c>
    </row>
    <row r="174" spans="7:49">
      <c r="G174" s="31">
        <v>-0.134744545548696</v>
      </c>
      <c r="H174">
        <v>0.16066944202597</v>
      </c>
      <c r="I174">
        <v>-0.20352178906965199</v>
      </c>
      <c r="J174">
        <v>-0.41788957399920401</v>
      </c>
      <c r="K174">
        <v>-1.4911010598257799</v>
      </c>
      <c r="L174" s="38">
        <v>-0.63138536837180403</v>
      </c>
      <c r="R174" s="38"/>
      <c r="U174" s="26">
        <v>0</v>
      </c>
      <c r="V174" s="21">
        <v>0</v>
      </c>
      <c r="W174" s="21">
        <v>0</v>
      </c>
      <c r="X174" s="21">
        <v>-0.14257528409653403</v>
      </c>
      <c r="Y174" s="21">
        <v>0.31480295582796602</v>
      </c>
      <c r="Z174" s="36">
        <v>-9.5996956715339865E-3</v>
      </c>
      <c r="AA174">
        <v>0</v>
      </c>
      <c r="AB174">
        <v>0</v>
      </c>
      <c r="AC174">
        <v>0</v>
      </c>
      <c r="AD174">
        <v>0</v>
      </c>
      <c r="AE174">
        <v>0</v>
      </c>
      <c r="AF174" s="38">
        <v>0</v>
      </c>
      <c r="AH174" s="4">
        <v>-0.82303999999999999</v>
      </c>
      <c r="AI174" s="5">
        <v>0.50990999999999997</v>
      </c>
      <c r="AJ174" s="6">
        <v>0.25019000000000002</v>
      </c>
      <c r="AL174" s="31">
        <v>0</v>
      </c>
      <c r="AM174">
        <v>0</v>
      </c>
      <c r="AN174">
        <v>0</v>
      </c>
      <c r="AO174">
        <v>0.56508999999999998</v>
      </c>
      <c r="AP174">
        <v>0.69106000000000001</v>
      </c>
      <c r="AQ174" s="38">
        <v>0.45067000000000002</v>
      </c>
      <c r="AR174">
        <v>0</v>
      </c>
      <c r="AS174">
        <v>0</v>
      </c>
      <c r="AT174">
        <v>0</v>
      </c>
      <c r="AU174">
        <v>0</v>
      </c>
      <c r="AV174">
        <v>0</v>
      </c>
      <c r="AW174" s="38">
        <v>0</v>
      </c>
    </row>
    <row r="175" spans="7:49" ht="15" thickBot="1">
      <c r="G175" s="32">
        <v>-7.0771123949587497E-2</v>
      </c>
      <c r="H175" s="33">
        <v>0.14370631017260799</v>
      </c>
      <c r="I175" s="33">
        <v>-0.16457055195286699</v>
      </c>
      <c r="J175" s="33">
        <v>-0.20867280525510701</v>
      </c>
      <c r="K175" s="33">
        <v>-0.63138536837180403</v>
      </c>
      <c r="L175" s="39">
        <v>-0.192043994749065</v>
      </c>
      <c r="R175" s="38"/>
      <c r="U175" s="29">
        <v>0</v>
      </c>
      <c r="V175" s="30">
        <v>0</v>
      </c>
      <c r="W175" s="30">
        <v>0</v>
      </c>
      <c r="X175" s="30">
        <v>-2.5980708965903005E-2</v>
      </c>
      <c r="Y175" s="30">
        <v>-9.5996956715340143E-3</v>
      </c>
      <c r="Z175" s="37">
        <v>0.24129611300755299</v>
      </c>
      <c r="AA175">
        <v>0</v>
      </c>
      <c r="AB175">
        <v>0</v>
      </c>
      <c r="AC175">
        <v>0</v>
      </c>
      <c r="AD175">
        <v>0</v>
      </c>
      <c r="AE175">
        <v>0</v>
      </c>
      <c r="AF175" s="38">
        <v>0</v>
      </c>
      <c r="AH175" s="7">
        <v>0.56510000000000005</v>
      </c>
      <c r="AI175" s="3">
        <v>0.69086000000000003</v>
      </c>
      <c r="AJ175" s="8">
        <v>0.45096999999999998</v>
      </c>
      <c r="AL175" s="32">
        <v>0</v>
      </c>
      <c r="AM175" s="33">
        <v>0</v>
      </c>
      <c r="AN175" s="33">
        <v>0</v>
      </c>
      <c r="AO175" s="33">
        <v>5.6919999999999998E-2</v>
      </c>
      <c r="AP175" s="33">
        <v>0.51229000000000002</v>
      </c>
      <c r="AQ175" s="39">
        <v>-0.85692000000000002</v>
      </c>
      <c r="AR175">
        <v>0</v>
      </c>
      <c r="AS175">
        <v>0</v>
      </c>
      <c r="AT175">
        <v>0</v>
      </c>
      <c r="AU175">
        <v>0</v>
      </c>
      <c r="AV175">
        <v>0</v>
      </c>
      <c r="AW175" s="38">
        <v>0</v>
      </c>
    </row>
    <row r="176" spans="7:49" ht="15" thickBot="1">
      <c r="G176" s="31"/>
      <c r="R176" s="38"/>
      <c r="U176" s="26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>
        <v>0.28671945116057596</v>
      </c>
      <c r="AB176">
        <v>1.3484154880033516E-6</v>
      </c>
      <c r="AC176">
        <v>1.5404605439792163E-6</v>
      </c>
      <c r="AD176">
        <v>0</v>
      </c>
      <c r="AE176">
        <v>0</v>
      </c>
      <c r="AF176" s="38">
        <v>0</v>
      </c>
      <c r="AH176" s="9">
        <v>5.7110000000000001E-2</v>
      </c>
      <c r="AI176" s="10">
        <v>0.51256000000000002</v>
      </c>
      <c r="AJ176" s="11">
        <v>-0.85675000000000001</v>
      </c>
      <c r="AL176" s="31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43">
        <f t="array" ref="AR176:AT178">AH174:AJ176</f>
        <v>-0.82303999999999999</v>
      </c>
      <c r="AS176" s="35">
        <v>0.50990999999999997</v>
      </c>
      <c r="AT176" s="35">
        <v>0.25019000000000002</v>
      </c>
      <c r="AU176" s="35">
        <v>0</v>
      </c>
      <c r="AV176" s="35">
        <v>0</v>
      </c>
      <c r="AW176" s="41">
        <v>0</v>
      </c>
    </row>
    <row r="177" spans="7:49" ht="15" thickBot="1">
      <c r="G177" s="31"/>
      <c r="R177" s="38"/>
      <c r="U177" s="26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>
        <v>1.3484154879755961E-6</v>
      </c>
      <c r="AB177">
        <v>0.28671985391616001</v>
      </c>
      <c r="AC177">
        <v>3.3016094720117461E-6</v>
      </c>
      <c r="AD177">
        <v>0</v>
      </c>
      <c r="AE177">
        <v>0</v>
      </c>
      <c r="AF177" s="38">
        <v>0</v>
      </c>
      <c r="AH177" s="32"/>
      <c r="AI177" s="33"/>
      <c r="AJ177" s="39"/>
      <c r="AL177" s="31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31">
        <v>0.56510000000000005</v>
      </c>
      <c r="AS177">
        <v>0.69086000000000003</v>
      </c>
      <c r="AT177">
        <v>0.45096999999999998</v>
      </c>
      <c r="AU177">
        <v>0</v>
      </c>
      <c r="AV177">
        <v>0</v>
      </c>
      <c r="AW177" s="38">
        <v>0</v>
      </c>
    </row>
    <row r="178" spans="7:49">
      <c r="G178" s="31"/>
      <c r="R178" s="38"/>
      <c r="U178" s="26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>
        <v>1.5404605439930941E-6</v>
      </c>
      <c r="AB178">
        <v>3.3016094720117461E-6</v>
      </c>
      <c r="AC178">
        <v>0.28671996221030399</v>
      </c>
      <c r="AD178">
        <v>0</v>
      </c>
      <c r="AE178">
        <v>0</v>
      </c>
      <c r="AF178" s="38">
        <v>0</v>
      </c>
      <c r="AL178" s="31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s="31">
        <v>5.7110000000000001E-2</v>
      </c>
      <c r="AS178">
        <v>0.51256000000000002</v>
      </c>
      <c r="AT178">
        <v>-0.85675000000000001</v>
      </c>
      <c r="AU178">
        <v>0</v>
      </c>
      <c r="AV178">
        <v>0</v>
      </c>
      <c r="AW178" s="38">
        <v>0</v>
      </c>
    </row>
    <row r="179" spans="7:49">
      <c r="G179" s="31"/>
      <c r="R179" s="38"/>
      <c r="U179" s="26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>
        <v>0</v>
      </c>
      <c r="AB179">
        <v>0</v>
      </c>
      <c r="AC179">
        <v>0</v>
      </c>
      <c r="AD179">
        <v>0.42181612174541006</v>
      </c>
      <c r="AE179">
        <v>-0.142569039443669</v>
      </c>
      <c r="AF179" s="38">
        <v>-2.6027441762374016E-2</v>
      </c>
      <c r="AL179" s="31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31">
        <v>0</v>
      </c>
      <c r="AS179">
        <v>0</v>
      </c>
      <c r="AT179">
        <v>0</v>
      </c>
      <c r="AU179">
        <f t="array" ref="AU179:AW181">AH174:AJ176</f>
        <v>-0.82303999999999999</v>
      </c>
      <c r="AV179">
        <v>0.50990999999999997</v>
      </c>
      <c r="AW179" s="38">
        <v>0.25019000000000002</v>
      </c>
    </row>
    <row r="180" spans="7:49">
      <c r="G180" s="31"/>
      <c r="R180" s="38"/>
      <c r="U180" s="26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>
        <v>0</v>
      </c>
      <c r="AB180">
        <v>0</v>
      </c>
      <c r="AC180">
        <v>0</v>
      </c>
      <c r="AD180">
        <v>-0.14256903944366905</v>
      </c>
      <c r="AE180">
        <v>0.31482156743850104</v>
      </c>
      <c r="AF180" s="38">
        <v>-9.5721943292979839E-3</v>
      </c>
      <c r="AL180" s="31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s="31">
        <v>0</v>
      </c>
      <c r="AS180">
        <v>0</v>
      </c>
      <c r="AT180">
        <v>0</v>
      </c>
      <c r="AU180">
        <v>0.56510000000000005</v>
      </c>
      <c r="AV180">
        <v>0.69086000000000003</v>
      </c>
      <c r="AW180" s="38">
        <v>0.45096999999999998</v>
      </c>
    </row>
    <row r="181" spans="7:49" ht="15" thickBot="1">
      <c r="G181" s="3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9"/>
      <c r="U181" s="29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3">
        <v>0</v>
      </c>
      <c r="AB181" s="33">
        <v>0</v>
      </c>
      <c r="AC181" s="33">
        <v>0</v>
      </c>
      <c r="AD181" s="33">
        <v>-2.6027441762374006E-2</v>
      </c>
      <c r="AE181" s="33">
        <v>-9.5721943292979977E-3</v>
      </c>
      <c r="AF181" s="39">
        <v>0.24128946997761</v>
      </c>
      <c r="AL181" s="32">
        <v>0</v>
      </c>
      <c r="AM181" s="33">
        <v>0</v>
      </c>
      <c r="AN181" s="33">
        <v>0</v>
      </c>
      <c r="AO181" s="33">
        <v>0</v>
      </c>
      <c r="AP181" s="33">
        <v>0</v>
      </c>
      <c r="AQ181" s="33">
        <v>0</v>
      </c>
      <c r="AR181" s="32">
        <v>0</v>
      </c>
      <c r="AS181" s="33">
        <v>0</v>
      </c>
      <c r="AT181" s="33">
        <v>0</v>
      </c>
      <c r="AU181" s="33">
        <v>5.7110000000000001E-2</v>
      </c>
      <c r="AV181" s="33">
        <v>0.51256000000000002</v>
      </c>
      <c r="AW181" s="39">
        <v>-0.85675000000000001</v>
      </c>
    </row>
    <row r="183" spans="7:49" ht="15" thickBot="1">
      <c r="G183" t="s">
        <v>23</v>
      </c>
      <c r="H183">
        <v>13</v>
      </c>
      <c r="U183" t="s">
        <v>23</v>
      </c>
      <c r="V183">
        <v>13</v>
      </c>
      <c r="AL183" t="s">
        <v>5</v>
      </c>
    </row>
    <row r="184" spans="7:49">
      <c r="G184" s="24">
        <v>3.4481057472597998</v>
      </c>
      <c r="H184" s="25">
        <v>0.31891020830266797</v>
      </c>
      <c r="I184" s="25">
        <v>-0.42939287019307898</v>
      </c>
      <c r="J184" s="25">
        <v>0</v>
      </c>
      <c r="K184" s="25">
        <v>0</v>
      </c>
      <c r="L184" s="34">
        <v>0</v>
      </c>
      <c r="M184" s="35"/>
      <c r="N184" s="35"/>
      <c r="O184" s="35"/>
      <c r="P184" s="35"/>
      <c r="Q184" s="35"/>
      <c r="R184" s="41"/>
      <c r="U184" s="24">
        <f t="array" ref="U184:AF195">MMULT(MMULT(AL184:AW195,AY2:BJ13),TRANSPOSE(AL184:AW195))</f>
        <v>0.28671925051391994</v>
      </c>
      <c r="V184" s="25">
        <v>6.4167936013326266E-8</v>
      </c>
      <c r="W184" s="25">
        <v>-8.0786227198148541E-7</v>
      </c>
      <c r="X184" s="25">
        <v>0</v>
      </c>
      <c r="Y184" s="25">
        <v>0</v>
      </c>
      <c r="Z184" s="34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41">
        <v>0</v>
      </c>
      <c r="AH184" s="43">
        <v>-0.82311999999999996</v>
      </c>
      <c r="AI184" s="35">
        <v>0.51046000000000002</v>
      </c>
      <c r="AJ184" s="41">
        <v>0.24879999999999999</v>
      </c>
      <c r="AL184" s="43">
        <f t="array" ref="AL184:AN186">AH184:AJ186</f>
        <v>-0.82311999999999996</v>
      </c>
      <c r="AM184" s="35">
        <v>0.51046000000000002</v>
      </c>
      <c r="AN184" s="35">
        <v>0.24879999999999999</v>
      </c>
      <c r="AO184" s="35">
        <v>0</v>
      </c>
      <c r="AP184" s="35">
        <v>0</v>
      </c>
      <c r="AQ184" s="41">
        <v>0</v>
      </c>
      <c r="AR184" s="35">
        <v>0</v>
      </c>
      <c r="AS184" s="35">
        <v>0</v>
      </c>
      <c r="AT184" s="35">
        <v>0</v>
      </c>
      <c r="AU184" s="35">
        <v>0</v>
      </c>
      <c r="AV184" s="35">
        <v>0</v>
      </c>
      <c r="AW184" s="41">
        <v>0</v>
      </c>
    </row>
    <row r="185" spans="7:49">
      <c r="G185" s="31">
        <v>0.31891020830266797</v>
      </c>
      <c r="H185">
        <v>3.5917563889863899</v>
      </c>
      <c r="I185">
        <v>-0.57180291115800896</v>
      </c>
      <c r="J185">
        <v>0</v>
      </c>
      <c r="K185">
        <v>0</v>
      </c>
      <c r="L185" s="38">
        <v>0</v>
      </c>
      <c r="R185" s="38"/>
      <c r="U185" s="26">
        <v>6.4167936027204053E-8</v>
      </c>
      <c r="V185" s="21">
        <v>0.28671983625420794</v>
      </c>
      <c r="W185" s="21">
        <v>-8.8659558399040161E-7</v>
      </c>
      <c r="X185" s="21">
        <v>0</v>
      </c>
      <c r="Y185" s="21">
        <v>0</v>
      </c>
      <c r="Z185" s="36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8">
        <v>0</v>
      </c>
      <c r="AH185" s="31">
        <v>0.56489999999999996</v>
      </c>
      <c r="AI185">
        <v>0.69133</v>
      </c>
      <c r="AJ185" s="38">
        <v>0.45050000000000001</v>
      </c>
      <c r="AL185" s="31">
        <v>0.56489999999999996</v>
      </c>
      <c r="AM185">
        <v>0.69133</v>
      </c>
      <c r="AN185">
        <v>0.45050000000000001</v>
      </c>
      <c r="AO185">
        <v>0</v>
      </c>
      <c r="AP185">
        <v>0</v>
      </c>
      <c r="AQ185" s="38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8">
        <v>0</v>
      </c>
    </row>
    <row r="186" spans="7:49" ht="15" thickBot="1">
      <c r="G186" s="31">
        <v>-0.42939287019307898</v>
      </c>
      <c r="H186">
        <v>-0.57180291115800896</v>
      </c>
      <c r="I186">
        <v>4.4646070102181996</v>
      </c>
      <c r="J186">
        <v>0</v>
      </c>
      <c r="K186">
        <v>0</v>
      </c>
      <c r="L186" s="38">
        <v>0</v>
      </c>
      <c r="R186" s="38"/>
      <c r="U186" s="26">
        <v>-8.078622719953632E-7</v>
      </c>
      <c r="V186" s="21">
        <v>-8.865955840042794E-7</v>
      </c>
      <c r="W186" s="21">
        <v>0.28672009154969597</v>
      </c>
      <c r="X186" s="21">
        <v>0</v>
      </c>
      <c r="Y186" s="21">
        <v>0</v>
      </c>
      <c r="Z186" s="3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8">
        <v>0</v>
      </c>
      <c r="AH186" s="32">
        <v>5.7959999999999998E-2</v>
      </c>
      <c r="AI186" s="33">
        <v>0.51136000000000004</v>
      </c>
      <c r="AJ186" s="39">
        <v>-0.85741000000000001</v>
      </c>
      <c r="AL186" s="31">
        <v>5.7959999999999998E-2</v>
      </c>
      <c r="AM186">
        <v>0.51136000000000004</v>
      </c>
      <c r="AN186">
        <v>-0.85741000000000001</v>
      </c>
      <c r="AO186">
        <v>0</v>
      </c>
      <c r="AP186">
        <v>0</v>
      </c>
      <c r="AQ186" s="38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8">
        <v>0</v>
      </c>
    </row>
    <row r="187" spans="7:49">
      <c r="G187" s="31">
        <v>0</v>
      </c>
      <c r="H187">
        <v>0</v>
      </c>
      <c r="I187">
        <v>0</v>
      </c>
      <c r="J187">
        <v>4.8435179207744596</v>
      </c>
      <c r="K187">
        <v>1.99353902828062</v>
      </c>
      <c r="L187" s="38">
        <v>1.48138766202442</v>
      </c>
      <c r="R187" s="38"/>
      <c r="U187" s="26">
        <v>0</v>
      </c>
      <c r="V187" s="21">
        <v>0</v>
      </c>
      <c r="W187" s="21">
        <v>0</v>
      </c>
      <c r="X187" s="21">
        <v>0.42182229161414803</v>
      </c>
      <c r="Y187" s="21">
        <v>-0.14257010574409801</v>
      </c>
      <c r="Z187" s="36">
        <v>-2.6200956038519997E-2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8">
        <v>0</v>
      </c>
      <c r="AL187" s="31">
        <v>0</v>
      </c>
      <c r="AM187">
        <v>0</v>
      </c>
      <c r="AN187">
        <v>0</v>
      </c>
      <c r="AO187">
        <f t="array" ref="AO187:AQ189">AH184:AJ186</f>
        <v>-0.82311999999999996</v>
      </c>
      <c r="AP187">
        <v>0.51046000000000002</v>
      </c>
      <c r="AQ187" s="38">
        <v>0.24879999999999999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8">
        <v>0</v>
      </c>
    </row>
    <row r="188" spans="7:49" ht="15" thickBot="1">
      <c r="G188" s="31">
        <v>0</v>
      </c>
      <c r="H188">
        <v>0</v>
      </c>
      <c r="I188">
        <v>0</v>
      </c>
      <c r="J188">
        <v>1.99353902828062</v>
      </c>
      <c r="K188">
        <v>5.9064544375698897</v>
      </c>
      <c r="L188" s="38">
        <v>1.7749233178797399</v>
      </c>
      <c r="R188" s="38"/>
      <c r="U188" s="26">
        <v>0</v>
      </c>
      <c r="V188" s="21">
        <v>0</v>
      </c>
      <c r="W188" s="21">
        <v>0</v>
      </c>
      <c r="X188" s="21">
        <v>-0.14257010574409795</v>
      </c>
      <c r="Y188" s="21">
        <v>0.31472766889916093</v>
      </c>
      <c r="Z188" s="36">
        <v>-9.4201964974079955E-3</v>
      </c>
      <c r="AA188">
        <v>0</v>
      </c>
      <c r="AB188">
        <v>0</v>
      </c>
      <c r="AC188">
        <v>0</v>
      </c>
      <c r="AD188">
        <v>0</v>
      </c>
      <c r="AE188">
        <v>0</v>
      </c>
      <c r="AF188" s="38">
        <v>0</v>
      </c>
      <c r="AL188" s="31">
        <v>0</v>
      </c>
      <c r="AM188">
        <v>0</v>
      </c>
      <c r="AN188">
        <v>0</v>
      </c>
      <c r="AO188">
        <v>0.56489999999999996</v>
      </c>
      <c r="AP188">
        <v>0.69133</v>
      </c>
      <c r="AQ188" s="38">
        <v>0.45050000000000001</v>
      </c>
      <c r="AR188">
        <v>0</v>
      </c>
      <c r="AS188">
        <v>0</v>
      </c>
      <c r="AT188">
        <v>0</v>
      </c>
      <c r="AU188">
        <v>0</v>
      </c>
      <c r="AV188">
        <v>0</v>
      </c>
      <c r="AW188" s="38">
        <v>0</v>
      </c>
    </row>
    <row r="189" spans="7:49" ht="15" thickBot="1">
      <c r="G189" s="32">
        <v>0</v>
      </c>
      <c r="H189" s="33">
        <v>0</v>
      </c>
      <c r="I189" s="33">
        <v>0</v>
      </c>
      <c r="J189" s="33">
        <v>1.48138766202442</v>
      </c>
      <c r="K189" s="33">
        <v>1.7749233178797399</v>
      </c>
      <c r="L189" s="39">
        <v>5.34380131401866</v>
      </c>
      <c r="R189" s="38"/>
      <c r="U189" s="29">
        <v>0</v>
      </c>
      <c r="V189" s="30">
        <v>0</v>
      </c>
      <c r="W189" s="30">
        <v>0</v>
      </c>
      <c r="X189" s="30">
        <v>-2.620095603851999E-2</v>
      </c>
      <c r="Y189" s="30">
        <v>-9.4201964974079955E-3</v>
      </c>
      <c r="Z189" s="37">
        <v>0.241378976255025</v>
      </c>
      <c r="AA189">
        <v>0</v>
      </c>
      <c r="AB189">
        <v>0</v>
      </c>
      <c r="AC189">
        <v>0</v>
      </c>
      <c r="AD189">
        <v>0</v>
      </c>
      <c r="AE189">
        <v>0</v>
      </c>
      <c r="AF189" s="38">
        <v>0</v>
      </c>
      <c r="AH189" s="43"/>
      <c r="AI189" s="35"/>
      <c r="AJ189" s="41"/>
      <c r="AL189" s="32">
        <v>0</v>
      </c>
      <c r="AM189" s="33">
        <v>0</v>
      </c>
      <c r="AN189" s="33">
        <v>0</v>
      </c>
      <c r="AO189" s="33">
        <v>5.7959999999999998E-2</v>
      </c>
      <c r="AP189" s="33">
        <v>0.51136000000000004</v>
      </c>
      <c r="AQ189" s="39">
        <v>-0.85741000000000001</v>
      </c>
      <c r="AR189">
        <v>0</v>
      </c>
      <c r="AS189">
        <v>0</v>
      </c>
      <c r="AT189">
        <v>0</v>
      </c>
      <c r="AU189">
        <v>0</v>
      </c>
      <c r="AV189">
        <v>0</v>
      </c>
      <c r="AW189" s="38">
        <v>0</v>
      </c>
    </row>
    <row r="190" spans="7:49">
      <c r="G190" s="31"/>
      <c r="R190" s="38"/>
      <c r="U190" s="26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8">
        <v>0</v>
      </c>
      <c r="AH190" s="31"/>
      <c r="AJ190" s="38"/>
      <c r="AL190" s="31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43">
        <f t="array" ref="AR190:AT192">AH188:AJ190</f>
        <v>0</v>
      </c>
      <c r="AS190" s="35">
        <v>0</v>
      </c>
      <c r="AT190" s="35">
        <v>0</v>
      </c>
      <c r="AU190" s="35">
        <v>0</v>
      </c>
      <c r="AV190" s="35">
        <v>0</v>
      </c>
      <c r="AW190" s="41">
        <v>0</v>
      </c>
    </row>
    <row r="191" spans="7:49" ht="15" thickBot="1">
      <c r="G191" s="31"/>
      <c r="R191" s="38"/>
      <c r="U191" s="26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8">
        <v>0</v>
      </c>
      <c r="AH191" s="32"/>
      <c r="AI191" s="33"/>
      <c r="AJ191" s="39"/>
      <c r="AL191" s="3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s="31">
        <v>0</v>
      </c>
      <c r="AS191">
        <v>0</v>
      </c>
      <c r="AT191">
        <v>0</v>
      </c>
      <c r="AU191">
        <v>0</v>
      </c>
      <c r="AV191">
        <v>0</v>
      </c>
      <c r="AW191" s="38">
        <v>0</v>
      </c>
    </row>
    <row r="192" spans="7:49">
      <c r="G192" s="31"/>
      <c r="R192" s="38"/>
      <c r="U192" s="26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8">
        <v>0</v>
      </c>
      <c r="AL192" s="31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31">
        <v>0</v>
      </c>
      <c r="AS192">
        <v>0</v>
      </c>
      <c r="AT192">
        <v>0</v>
      </c>
      <c r="AU192">
        <v>0</v>
      </c>
      <c r="AV192">
        <v>0</v>
      </c>
      <c r="AW192" s="38">
        <v>0</v>
      </c>
    </row>
    <row r="193" spans="7:49">
      <c r="G193" s="31"/>
      <c r="R193" s="38"/>
      <c r="U193" s="26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8">
        <v>0</v>
      </c>
      <c r="AL193" s="31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s="31">
        <v>0</v>
      </c>
      <c r="AS193">
        <v>0</v>
      </c>
      <c r="AT193">
        <v>0</v>
      </c>
      <c r="AU193">
        <f t="array" ref="AU193:AW195">AH188:AJ190</f>
        <v>0</v>
      </c>
      <c r="AV193">
        <v>0</v>
      </c>
      <c r="AW193" s="38">
        <v>0</v>
      </c>
    </row>
    <row r="194" spans="7:49">
      <c r="G194" s="31"/>
      <c r="R194" s="38"/>
      <c r="U194" s="26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8">
        <v>0</v>
      </c>
      <c r="AL194" s="31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31">
        <v>0</v>
      </c>
      <c r="AS194">
        <v>0</v>
      </c>
      <c r="AT194">
        <v>0</v>
      </c>
      <c r="AU194">
        <v>0</v>
      </c>
      <c r="AV194">
        <v>0</v>
      </c>
      <c r="AW194" s="38">
        <v>0</v>
      </c>
    </row>
    <row r="195" spans="7:49" ht="15" thickBot="1">
      <c r="G195" s="32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9"/>
      <c r="U195" s="29">
        <v>0</v>
      </c>
      <c r="V195" s="30">
        <v>0</v>
      </c>
      <c r="W195" s="30">
        <v>0</v>
      </c>
      <c r="X195" s="30">
        <v>0</v>
      </c>
      <c r="Y195" s="30">
        <v>0</v>
      </c>
      <c r="Z195" s="30">
        <v>0</v>
      </c>
      <c r="AA195" s="33">
        <v>0</v>
      </c>
      <c r="AB195" s="33">
        <v>0</v>
      </c>
      <c r="AC195" s="33">
        <v>0</v>
      </c>
      <c r="AD195" s="33">
        <v>0</v>
      </c>
      <c r="AE195" s="33">
        <v>0</v>
      </c>
      <c r="AF195" s="39">
        <v>0</v>
      </c>
      <c r="AL195" s="32">
        <v>0</v>
      </c>
      <c r="AM195" s="33">
        <v>0</v>
      </c>
      <c r="AN195" s="33">
        <v>0</v>
      </c>
      <c r="AO195" s="33">
        <v>0</v>
      </c>
      <c r="AP195" s="33">
        <v>0</v>
      </c>
      <c r="AQ195" s="33">
        <v>0</v>
      </c>
      <c r="AR195" s="32">
        <v>0</v>
      </c>
      <c r="AS195" s="33">
        <v>0</v>
      </c>
      <c r="AT195" s="33">
        <v>0</v>
      </c>
      <c r="AU195" s="33">
        <v>0</v>
      </c>
      <c r="AV195" s="33">
        <v>0</v>
      </c>
      <c r="AW195" s="39">
        <v>0</v>
      </c>
    </row>
    <row r="197" spans="7:49" ht="15" thickBot="1">
      <c r="G197" s="45" t="s">
        <v>24</v>
      </c>
      <c r="H197">
        <v>12</v>
      </c>
      <c r="U197" s="45" t="s">
        <v>24</v>
      </c>
      <c r="V197">
        <v>12</v>
      </c>
    </row>
    <row r="198" spans="7:49">
      <c r="G198" s="24">
        <f t="array" ref="G198:R209">TRANSPOSE(G170:R181)</f>
        <v>-0.154441124412039</v>
      </c>
      <c r="H198" s="25">
        <v>8.8754358093700008E-3</v>
      </c>
      <c r="I198" s="25">
        <v>0.41523035724463397</v>
      </c>
      <c r="J198" s="25">
        <v>-7.1974544816960197E-3</v>
      </c>
      <c r="K198" s="25">
        <v>-0.134744545548696</v>
      </c>
      <c r="L198" s="34">
        <v>-7.0771123949587497E-2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41">
        <v>0</v>
      </c>
      <c r="U198" s="24">
        <f t="array" ref="U198:AF209">TRANSPOSE(U170:AF181)</f>
        <v>0.28671873880473597</v>
      </c>
      <c r="V198" s="25">
        <v>3.48422143997551E-7</v>
      </c>
      <c r="W198" s="25">
        <v>-1.1853864959956995E-6</v>
      </c>
      <c r="X198" s="25">
        <v>0</v>
      </c>
      <c r="Y198" s="25">
        <v>0</v>
      </c>
      <c r="Z198" s="34">
        <v>0</v>
      </c>
      <c r="AA198" s="35">
        <v>0</v>
      </c>
      <c r="AB198" s="35">
        <v>0</v>
      </c>
      <c r="AC198" s="35">
        <v>0</v>
      </c>
      <c r="AD198" s="35">
        <v>0</v>
      </c>
      <c r="AE198" s="35">
        <v>0</v>
      </c>
      <c r="AF198" s="41">
        <v>0</v>
      </c>
    </row>
    <row r="199" spans="7:49">
      <c r="G199" s="31">
        <v>8.8754358093699696E-3</v>
      </c>
      <c r="H199">
        <v>-0.21732768752510001</v>
      </c>
      <c r="I199">
        <v>0.42150909077406101</v>
      </c>
      <c r="J199">
        <v>0.405276057539741</v>
      </c>
      <c r="K199">
        <v>0.16066944202597</v>
      </c>
      <c r="L199" s="38">
        <v>0.14370631017260799</v>
      </c>
      <c r="M199">
        <v>0</v>
      </c>
      <c r="N199">
        <v>0</v>
      </c>
      <c r="O199">
        <v>0</v>
      </c>
      <c r="P199">
        <v>0</v>
      </c>
      <c r="Q199">
        <v>0</v>
      </c>
      <c r="R199" s="38">
        <v>0</v>
      </c>
      <c r="U199" s="31">
        <v>3.4842214401142879E-7</v>
      </c>
      <c r="V199">
        <v>0.28671830278963195</v>
      </c>
      <c r="W199">
        <v>-2.471526400205093E-8</v>
      </c>
      <c r="X199">
        <v>0</v>
      </c>
      <c r="Y199">
        <v>0</v>
      </c>
      <c r="Z199" s="38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8">
        <v>0</v>
      </c>
    </row>
    <row r="200" spans="7:49">
      <c r="G200" s="31">
        <v>0.41523035724463397</v>
      </c>
      <c r="H200">
        <v>0.42150909077406101</v>
      </c>
      <c r="I200">
        <v>-1.47826833207672</v>
      </c>
      <c r="J200">
        <v>-0.39513361548035703</v>
      </c>
      <c r="K200">
        <v>-0.20352178906965199</v>
      </c>
      <c r="L200" s="38">
        <v>-0.16457055195286699</v>
      </c>
      <c r="M200">
        <v>0</v>
      </c>
      <c r="N200">
        <v>0</v>
      </c>
      <c r="O200">
        <v>0</v>
      </c>
      <c r="P200">
        <v>0</v>
      </c>
      <c r="Q200">
        <v>0</v>
      </c>
      <c r="R200" s="38">
        <v>0</v>
      </c>
      <c r="U200" s="31">
        <v>-1.1853864960026383E-6</v>
      </c>
      <c r="V200">
        <v>-2.4715264015928717E-8</v>
      </c>
      <c r="W200">
        <v>0.28671794046156795</v>
      </c>
      <c r="X200">
        <v>0</v>
      </c>
      <c r="Y200">
        <v>0</v>
      </c>
      <c r="Z200" s="38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8">
        <v>0</v>
      </c>
    </row>
    <row r="201" spans="7:49">
      <c r="G201" s="31">
        <v>7.1974544816959902E-3</v>
      </c>
      <c r="H201">
        <v>-0.405276057539741</v>
      </c>
      <c r="I201">
        <v>0.39513361548035703</v>
      </c>
      <c r="J201">
        <v>-0.47945862683458801</v>
      </c>
      <c r="K201">
        <v>-0.41788957399920401</v>
      </c>
      <c r="L201" s="38">
        <v>-0.20867280525510701</v>
      </c>
      <c r="M201">
        <v>0</v>
      </c>
      <c r="N201">
        <v>0</v>
      </c>
      <c r="O201">
        <v>0</v>
      </c>
      <c r="P201">
        <v>0</v>
      </c>
      <c r="Q201">
        <v>0</v>
      </c>
      <c r="R201" s="38">
        <v>0</v>
      </c>
      <c r="U201" s="31">
        <v>0</v>
      </c>
      <c r="V201">
        <v>0</v>
      </c>
      <c r="W201">
        <v>0</v>
      </c>
      <c r="X201">
        <v>0.42182534890156503</v>
      </c>
      <c r="Y201">
        <v>-0.14257528409653403</v>
      </c>
      <c r="Z201" s="38">
        <v>-2.5980708965903005E-2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8">
        <v>0</v>
      </c>
    </row>
    <row r="202" spans="7:49">
      <c r="G202" s="31">
        <v>0.134744545548696</v>
      </c>
      <c r="H202">
        <v>-0.16066944202597</v>
      </c>
      <c r="I202">
        <v>0.20352178906965199</v>
      </c>
      <c r="J202">
        <v>-0.41788957399920401</v>
      </c>
      <c r="K202">
        <v>-1.4911010598257799</v>
      </c>
      <c r="L202" s="38">
        <v>-0.63138536837180403</v>
      </c>
      <c r="M202">
        <v>0</v>
      </c>
      <c r="N202">
        <v>0</v>
      </c>
      <c r="O202">
        <v>0</v>
      </c>
      <c r="P202">
        <v>0</v>
      </c>
      <c r="Q202">
        <v>0</v>
      </c>
      <c r="R202" s="38">
        <v>0</v>
      </c>
      <c r="U202" s="31">
        <v>0</v>
      </c>
      <c r="V202">
        <v>0</v>
      </c>
      <c r="W202">
        <v>0</v>
      </c>
      <c r="X202">
        <v>-0.142575284096534</v>
      </c>
      <c r="Y202">
        <v>0.31480295582796602</v>
      </c>
      <c r="Z202" s="38">
        <v>-9.5996956715340143E-3</v>
      </c>
      <c r="AA202">
        <v>0</v>
      </c>
      <c r="AB202">
        <v>0</v>
      </c>
      <c r="AC202">
        <v>0</v>
      </c>
      <c r="AD202">
        <v>0</v>
      </c>
      <c r="AE202">
        <v>0</v>
      </c>
      <c r="AF202" s="38">
        <v>0</v>
      </c>
    </row>
    <row r="203" spans="7:49">
      <c r="G203" s="32">
        <v>7.0771123949587497E-2</v>
      </c>
      <c r="H203" s="33">
        <v>-0.14370631017260799</v>
      </c>
      <c r="I203" s="33">
        <v>0.16457055195286699</v>
      </c>
      <c r="J203" s="33">
        <v>-0.20867280525510701</v>
      </c>
      <c r="K203" s="33">
        <v>-0.63138536837180403</v>
      </c>
      <c r="L203" s="39">
        <v>-0.192043994749065</v>
      </c>
      <c r="M203">
        <v>0</v>
      </c>
      <c r="N203">
        <v>0</v>
      </c>
      <c r="O203">
        <v>0</v>
      </c>
      <c r="P203">
        <v>0</v>
      </c>
      <c r="Q203">
        <v>0</v>
      </c>
      <c r="R203" s="38">
        <v>0</v>
      </c>
      <c r="U203" s="32">
        <v>0</v>
      </c>
      <c r="V203" s="33">
        <v>0</v>
      </c>
      <c r="W203" s="33">
        <v>0</v>
      </c>
      <c r="X203" s="33">
        <v>-2.5980708965903009E-2</v>
      </c>
      <c r="Y203" s="33">
        <v>-9.5996956715339865E-3</v>
      </c>
      <c r="Z203" s="39">
        <v>0.24129611300755299</v>
      </c>
      <c r="AA203">
        <v>0</v>
      </c>
      <c r="AB203">
        <v>0</v>
      </c>
      <c r="AC203">
        <v>0</v>
      </c>
      <c r="AD203">
        <v>0</v>
      </c>
      <c r="AE203">
        <v>0</v>
      </c>
      <c r="AF203" s="38">
        <v>0</v>
      </c>
    </row>
    <row r="204" spans="7:49">
      <c r="G204" s="31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8">
        <v>0</v>
      </c>
      <c r="U204" s="31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0.28671945116057596</v>
      </c>
      <c r="AB204">
        <v>1.3484154879755961E-6</v>
      </c>
      <c r="AC204">
        <v>1.5404605439930941E-6</v>
      </c>
      <c r="AD204">
        <v>0</v>
      </c>
      <c r="AE204">
        <v>0</v>
      </c>
      <c r="AF204" s="38">
        <v>0</v>
      </c>
    </row>
    <row r="205" spans="7:49">
      <c r="G205" s="31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8">
        <v>0</v>
      </c>
      <c r="U205" s="31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1.3484154880033516E-6</v>
      </c>
      <c r="AB205">
        <v>0.28671985391616001</v>
      </c>
      <c r="AC205">
        <v>3.3016094720117461E-6</v>
      </c>
      <c r="AD205">
        <v>0</v>
      </c>
      <c r="AE205">
        <v>0</v>
      </c>
      <c r="AF205" s="38">
        <v>0</v>
      </c>
    </row>
    <row r="206" spans="7:49">
      <c r="G206" s="31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8">
        <v>0</v>
      </c>
      <c r="U206" s="31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1.5404605439792163E-6</v>
      </c>
      <c r="AB206">
        <v>3.3016094720117461E-6</v>
      </c>
      <c r="AC206">
        <v>0.28671996221030399</v>
      </c>
      <c r="AD206">
        <v>0</v>
      </c>
      <c r="AE206">
        <v>0</v>
      </c>
      <c r="AF206" s="38">
        <v>0</v>
      </c>
    </row>
    <row r="207" spans="7:49">
      <c r="G207" s="31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8">
        <v>0</v>
      </c>
      <c r="U207" s="31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0.42181612174541006</v>
      </c>
      <c r="AE207">
        <v>-0.14256903944366905</v>
      </c>
      <c r="AF207" s="38">
        <v>-2.6027441762374006E-2</v>
      </c>
    </row>
    <row r="208" spans="7:49">
      <c r="G208" s="31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8">
        <v>0</v>
      </c>
      <c r="U208" s="31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-0.142569039443669</v>
      </c>
      <c r="AE208">
        <v>0.31482156743850104</v>
      </c>
      <c r="AF208" s="38">
        <v>-9.5721943292979977E-3</v>
      </c>
    </row>
    <row r="209" spans="7:32">
      <c r="G209" s="32">
        <v>0</v>
      </c>
      <c r="H209" s="33">
        <v>0</v>
      </c>
      <c r="I209" s="33">
        <v>0</v>
      </c>
      <c r="J209" s="33">
        <v>0</v>
      </c>
      <c r="K209" s="33">
        <v>0</v>
      </c>
      <c r="L209" s="33">
        <v>0</v>
      </c>
      <c r="M209" s="33">
        <v>0</v>
      </c>
      <c r="N209" s="33">
        <v>0</v>
      </c>
      <c r="O209" s="33">
        <v>0</v>
      </c>
      <c r="P209" s="33">
        <v>0</v>
      </c>
      <c r="Q209" s="33">
        <v>0</v>
      </c>
      <c r="R209" s="39">
        <v>0</v>
      </c>
      <c r="U209" s="32">
        <v>0</v>
      </c>
      <c r="V209" s="33">
        <v>0</v>
      </c>
      <c r="W209" s="33">
        <v>0</v>
      </c>
      <c r="X209" s="33">
        <v>0</v>
      </c>
      <c r="Y209" s="33">
        <v>0</v>
      </c>
      <c r="Z209" s="33">
        <v>0</v>
      </c>
      <c r="AA209" s="33">
        <v>0</v>
      </c>
      <c r="AB209" s="33">
        <v>0</v>
      </c>
      <c r="AC209" s="33">
        <v>0</v>
      </c>
      <c r="AD209" s="33">
        <v>-2.6027441762374016E-2</v>
      </c>
      <c r="AE209" s="33">
        <v>-9.5721943292979839E-3</v>
      </c>
      <c r="AF209" s="39">
        <v>0.24128946997761</v>
      </c>
    </row>
    <row r="211" spans="7:32">
      <c r="G211" t="s">
        <v>25</v>
      </c>
      <c r="H211">
        <v>11</v>
      </c>
      <c r="U211" t="s">
        <v>25</v>
      </c>
      <c r="V211">
        <v>11</v>
      </c>
    </row>
    <row r="212" spans="7:32">
      <c r="G212" s="24">
        <f t="array" ref="G212:R223">TRANSPOSE(G156:R167)</f>
        <v>0</v>
      </c>
      <c r="H212" s="25">
        <v>0</v>
      </c>
      <c r="I212" s="25">
        <v>0</v>
      </c>
      <c r="J212" s="25">
        <v>0</v>
      </c>
      <c r="K212" s="25">
        <v>0</v>
      </c>
      <c r="L212" s="34">
        <v>0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41">
        <v>0</v>
      </c>
      <c r="U212" s="24">
        <f t="array" ref="U212:AF223">TRANSPOSE(U156:AF167)</f>
        <v>0.286721438560256</v>
      </c>
      <c r="V212" s="25">
        <v>4.248330239889353E-7</v>
      </c>
      <c r="W212" s="25">
        <v>-6.1845504016611041E-8</v>
      </c>
      <c r="X212" s="25">
        <v>0</v>
      </c>
      <c r="Y212" s="25">
        <v>0</v>
      </c>
      <c r="Z212" s="34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41">
        <v>0</v>
      </c>
    </row>
    <row r="213" spans="7:32">
      <c r="G213" s="31">
        <v>0</v>
      </c>
      <c r="H213">
        <v>0</v>
      </c>
      <c r="I213">
        <v>0</v>
      </c>
      <c r="J213">
        <v>0</v>
      </c>
      <c r="K213">
        <v>0</v>
      </c>
      <c r="L213" s="38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s="38">
        <v>0</v>
      </c>
      <c r="U213" s="31">
        <v>4.2483302397505751E-7</v>
      </c>
      <c r="V213">
        <v>0.28671783494860797</v>
      </c>
      <c r="W213">
        <v>-2.0577607680177801E-6</v>
      </c>
      <c r="X213">
        <v>0</v>
      </c>
      <c r="Y213">
        <v>0</v>
      </c>
      <c r="Z213" s="38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8">
        <v>0</v>
      </c>
    </row>
    <row r="214" spans="7:32">
      <c r="G214" s="31">
        <v>0</v>
      </c>
      <c r="H214">
        <v>0</v>
      </c>
      <c r="I214">
        <v>0</v>
      </c>
      <c r="J214">
        <v>0</v>
      </c>
      <c r="K214">
        <v>0</v>
      </c>
      <c r="L214" s="38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s="38">
        <v>0</v>
      </c>
      <c r="U214" s="31">
        <v>-6.1845504016611041E-8</v>
      </c>
      <c r="V214">
        <v>-2.0577607680177801E-6</v>
      </c>
      <c r="W214">
        <v>0.28672213173452799</v>
      </c>
      <c r="X214">
        <v>0</v>
      </c>
      <c r="Y214">
        <v>0</v>
      </c>
      <c r="Z214" s="38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8">
        <v>0</v>
      </c>
    </row>
    <row r="215" spans="7:32">
      <c r="G215" s="31">
        <v>0</v>
      </c>
      <c r="H215">
        <v>0</v>
      </c>
      <c r="I215">
        <v>0</v>
      </c>
      <c r="J215">
        <v>0</v>
      </c>
      <c r="K215">
        <v>0</v>
      </c>
      <c r="L215" s="38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s="38">
        <v>0</v>
      </c>
      <c r="U215" s="31">
        <v>0</v>
      </c>
      <c r="V215">
        <v>0</v>
      </c>
      <c r="W215">
        <v>0</v>
      </c>
      <c r="X215">
        <v>0.42217337516195103</v>
      </c>
      <c r="Y215">
        <v>-0.14250875005030503</v>
      </c>
      <c r="Z215" s="38">
        <v>-2.5523561958415007E-2</v>
      </c>
      <c r="AA215">
        <v>0</v>
      </c>
      <c r="AB215">
        <v>0</v>
      </c>
      <c r="AC215">
        <v>0</v>
      </c>
      <c r="AD215">
        <v>0</v>
      </c>
      <c r="AE215">
        <v>0</v>
      </c>
      <c r="AF215" s="38">
        <v>0</v>
      </c>
    </row>
    <row r="216" spans="7:32">
      <c r="G216" s="31">
        <v>0</v>
      </c>
      <c r="H216">
        <v>0</v>
      </c>
      <c r="I216">
        <v>0</v>
      </c>
      <c r="J216">
        <v>0</v>
      </c>
      <c r="K216">
        <v>0</v>
      </c>
      <c r="L216" s="38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38">
        <v>0</v>
      </c>
      <c r="U216" s="31">
        <v>0</v>
      </c>
      <c r="V216">
        <v>0</v>
      </c>
      <c r="W216">
        <v>0</v>
      </c>
      <c r="X216">
        <v>-0.14250875005030506</v>
      </c>
      <c r="Y216">
        <v>0.31445615009817901</v>
      </c>
      <c r="Z216" s="38">
        <v>-9.8967989402789919E-3</v>
      </c>
      <c r="AA216">
        <v>0</v>
      </c>
      <c r="AB216">
        <v>0</v>
      </c>
      <c r="AC216">
        <v>0</v>
      </c>
      <c r="AD216">
        <v>0</v>
      </c>
      <c r="AE216">
        <v>0</v>
      </c>
      <c r="AF216" s="38">
        <v>0</v>
      </c>
    </row>
    <row r="217" spans="7:32">
      <c r="G217" s="32">
        <v>0</v>
      </c>
      <c r="H217" s="33">
        <v>0</v>
      </c>
      <c r="I217" s="33">
        <v>0</v>
      </c>
      <c r="J217" s="33">
        <v>0</v>
      </c>
      <c r="K217" s="33">
        <v>0</v>
      </c>
      <c r="L217" s="39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38">
        <v>0</v>
      </c>
      <c r="U217" s="32">
        <v>0</v>
      </c>
      <c r="V217" s="33">
        <v>0</v>
      </c>
      <c r="W217" s="33">
        <v>0</v>
      </c>
      <c r="X217" s="33">
        <v>-2.5523561958415E-2</v>
      </c>
      <c r="Y217" s="33">
        <v>-9.8967989402790058E-3</v>
      </c>
      <c r="Z217" s="39">
        <v>0.24130174315847899</v>
      </c>
      <c r="AA217">
        <v>0</v>
      </c>
      <c r="AB217">
        <v>0</v>
      </c>
      <c r="AC217">
        <v>0</v>
      </c>
      <c r="AD217">
        <v>0</v>
      </c>
      <c r="AE217">
        <v>0</v>
      </c>
      <c r="AF217" s="38">
        <v>0</v>
      </c>
    </row>
    <row r="218" spans="7:32">
      <c r="G218" s="31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8">
        <v>0</v>
      </c>
      <c r="U218" s="31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0.28672009089023998</v>
      </c>
      <c r="AB218">
        <v>7.3615359996725971E-7</v>
      </c>
      <c r="AC218">
        <v>-2.7770552320088848E-6</v>
      </c>
      <c r="AD218">
        <v>0</v>
      </c>
      <c r="AE218">
        <v>0</v>
      </c>
      <c r="AF218" s="38">
        <v>0</v>
      </c>
    </row>
    <row r="219" spans="7:32">
      <c r="G219" s="31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8">
        <v>0</v>
      </c>
      <c r="U219" s="31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7.3615359996032081E-7</v>
      </c>
      <c r="AB219">
        <v>0.28671767567564799</v>
      </c>
      <c r="AC219">
        <v>-1.9398041600227067E-6</v>
      </c>
      <c r="AD219">
        <v>0</v>
      </c>
      <c r="AE219">
        <v>0</v>
      </c>
      <c r="AF219" s="38">
        <v>0</v>
      </c>
    </row>
    <row r="220" spans="7:32">
      <c r="G220" s="31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8">
        <v>0</v>
      </c>
      <c r="U220" s="31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-2.7770552320158237E-6</v>
      </c>
      <c r="AB220">
        <v>-1.9398041599949511E-6</v>
      </c>
      <c r="AC220">
        <v>0.28672112488857593</v>
      </c>
      <c r="AD220">
        <v>0</v>
      </c>
      <c r="AE220">
        <v>0</v>
      </c>
      <c r="AF220" s="38">
        <v>0</v>
      </c>
    </row>
    <row r="221" spans="7:32">
      <c r="G221" s="3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8">
        <v>0</v>
      </c>
      <c r="U221" s="3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0.42226721310451809</v>
      </c>
      <c r="AE221">
        <v>-0.14249442743024204</v>
      </c>
      <c r="AF221" s="38">
        <v>-2.5434285458060001E-2</v>
      </c>
    </row>
    <row r="222" spans="7:32">
      <c r="G222" s="31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8">
        <v>0</v>
      </c>
      <c r="U222" s="31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-0.14249442743024207</v>
      </c>
      <c r="AE222">
        <v>0.31432493381304794</v>
      </c>
      <c r="AF222" s="38">
        <v>-9.9363852969370087E-3</v>
      </c>
    </row>
    <row r="223" spans="7:32">
      <c r="G223" s="32">
        <v>0</v>
      </c>
      <c r="H223" s="33">
        <v>0</v>
      </c>
      <c r="I223" s="33">
        <v>0</v>
      </c>
      <c r="J223" s="33">
        <v>0</v>
      </c>
      <c r="K223" s="33">
        <v>0</v>
      </c>
      <c r="L223" s="33">
        <v>0</v>
      </c>
      <c r="M223" s="33">
        <v>0</v>
      </c>
      <c r="N223" s="33">
        <v>0</v>
      </c>
      <c r="O223" s="33">
        <v>0</v>
      </c>
      <c r="P223" s="33">
        <v>0</v>
      </c>
      <c r="Q223" s="33">
        <v>0</v>
      </c>
      <c r="R223" s="39">
        <v>0</v>
      </c>
      <c r="U223" s="32">
        <v>0</v>
      </c>
      <c r="V223" s="33">
        <v>0</v>
      </c>
      <c r="W223" s="33">
        <v>0</v>
      </c>
      <c r="X223" s="33">
        <v>0</v>
      </c>
      <c r="Y223" s="33">
        <v>0</v>
      </c>
      <c r="Z223" s="33">
        <v>0</v>
      </c>
      <c r="AA223" s="33">
        <v>0</v>
      </c>
      <c r="AB223" s="33">
        <v>0</v>
      </c>
      <c r="AC223" s="33">
        <v>0</v>
      </c>
      <c r="AD223" s="33">
        <v>-2.5434285458059997E-2</v>
      </c>
      <c r="AE223" s="33">
        <v>-9.9363852969369948E-3</v>
      </c>
      <c r="AF223" s="39">
        <v>0.24133628099535298</v>
      </c>
    </row>
    <row r="225" spans="7:32">
      <c r="G225" s="45" t="s">
        <v>26</v>
      </c>
      <c r="H225">
        <v>10</v>
      </c>
      <c r="U225" s="45" t="s">
        <v>26</v>
      </c>
      <c r="V225">
        <v>10</v>
      </c>
    </row>
    <row r="226" spans="7:32">
      <c r="G226" s="24">
        <f t="array" ref="G226:R237">TRANSPOSE(G142:R153)</f>
        <v>-0.239258549110552</v>
      </c>
      <c r="H226" s="25">
        <v>-0.31188182041766899</v>
      </c>
      <c r="I226" s="25">
        <v>7.2024471426165998E-2</v>
      </c>
      <c r="J226" s="25">
        <v>0.153001355925316</v>
      </c>
      <c r="K226" s="25">
        <v>6.4896063598620504E-2</v>
      </c>
      <c r="L226" s="34">
        <v>0.42498369824477999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  <c r="R226" s="41">
        <v>0</v>
      </c>
      <c r="U226" s="24">
        <f t="array" ref="U226:AF237">TRANSPOSE(U142:AF153)</f>
        <v>0.28672126036377599</v>
      </c>
      <c r="V226" s="25">
        <v>-1.4983987197542126E-7</v>
      </c>
      <c r="W226" s="25">
        <v>1.6291430400550144E-7</v>
      </c>
      <c r="X226" s="25">
        <v>0</v>
      </c>
      <c r="Y226" s="25">
        <v>0</v>
      </c>
      <c r="Z226" s="34">
        <v>0</v>
      </c>
      <c r="AA226" s="35">
        <v>0</v>
      </c>
      <c r="AB226" s="35">
        <v>0</v>
      </c>
      <c r="AC226" s="35">
        <v>0</v>
      </c>
      <c r="AD226" s="35">
        <v>0</v>
      </c>
      <c r="AE226" s="35">
        <v>0</v>
      </c>
      <c r="AF226" s="41">
        <v>0</v>
      </c>
    </row>
    <row r="227" spans="7:32">
      <c r="G227" s="31">
        <v>-0.31188182041766899</v>
      </c>
      <c r="H227">
        <v>-0.74235710743092798</v>
      </c>
      <c r="I227">
        <v>0.233558204069648</v>
      </c>
      <c r="J227">
        <v>0.56234177729659596</v>
      </c>
      <c r="K227">
        <v>2.1151752588218001E-2</v>
      </c>
      <c r="L227" s="38">
        <v>0.49592099029650599</v>
      </c>
      <c r="M227">
        <v>0</v>
      </c>
      <c r="N227">
        <v>0</v>
      </c>
      <c r="O227">
        <v>0</v>
      </c>
      <c r="P227">
        <v>0</v>
      </c>
      <c r="Q227">
        <v>0</v>
      </c>
      <c r="R227" s="38">
        <v>0</v>
      </c>
      <c r="U227" s="31">
        <v>-1.4983987200317683E-7</v>
      </c>
      <c r="V227">
        <v>0.28671851203788801</v>
      </c>
      <c r="W227">
        <v>2.3367680002106539E-7</v>
      </c>
      <c r="X227">
        <v>0</v>
      </c>
      <c r="Y227">
        <v>0</v>
      </c>
      <c r="Z227" s="38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8">
        <v>0</v>
      </c>
    </row>
    <row r="228" spans="7:32">
      <c r="G228" s="31">
        <v>7.2024471426165901E-2</v>
      </c>
      <c r="H228">
        <v>0.233558204069648</v>
      </c>
      <c r="I228">
        <v>-3.5655963130015997E-2</v>
      </c>
      <c r="J228">
        <v>-0.22124067842429401</v>
      </c>
      <c r="K228">
        <v>5.2691807413717998E-2</v>
      </c>
      <c r="L228" s="38">
        <v>-7.9026290692351994E-2</v>
      </c>
      <c r="M228">
        <v>0</v>
      </c>
      <c r="N228">
        <v>0</v>
      </c>
      <c r="O228">
        <v>0</v>
      </c>
      <c r="P228">
        <v>0</v>
      </c>
      <c r="Q228">
        <v>0</v>
      </c>
      <c r="R228" s="38">
        <v>0</v>
      </c>
      <c r="U228" s="31">
        <v>1.6291430400550144E-7</v>
      </c>
      <c r="V228">
        <v>2.336768000071876E-7</v>
      </c>
      <c r="W228">
        <v>0.28671822354022397</v>
      </c>
      <c r="X228">
        <v>0</v>
      </c>
      <c r="Y228">
        <v>0</v>
      </c>
      <c r="Z228" s="3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8">
        <v>0</v>
      </c>
    </row>
    <row r="229" spans="7:32">
      <c r="G229" s="31">
        <v>-0.153001355925316</v>
      </c>
      <c r="H229">
        <v>-0.56234177729659596</v>
      </c>
      <c r="I229">
        <v>0.22124067842429401</v>
      </c>
      <c r="J229">
        <v>0.57999722341632198</v>
      </c>
      <c r="K229">
        <v>2.03572725396905E-2</v>
      </c>
      <c r="L229" s="38">
        <v>0.34007375712683102</v>
      </c>
      <c r="M229">
        <v>0</v>
      </c>
      <c r="N229">
        <v>0</v>
      </c>
      <c r="O229">
        <v>0</v>
      </c>
      <c r="P229">
        <v>0</v>
      </c>
      <c r="Q229">
        <v>0</v>
      </c>
      <c r="R229" s="38">
        <v>0</v>
      </c>
      <c r="U229" s="31">
        <v>0</v>
      </c>
      <c r="V229">
        <v>0</v>
      </c>
      <c r="W229">
        <v>0</v>
      </c>
      <c r="X229">
        <v>0.42204219611824012</v>
      </c>
      <c r="Y229">
        <v>-0.14256782103410798</v>
      </c>
      <c r="Z229" s="38">
        <v>-2.5588813505933995E-2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8">
        <v>0</v>
      </c>
    </row>
    <row r="230" spans="7:32">
      <c r="G230" s="31">
        <v>-6.4896063598620504E-2</v>
      </c>
      <c r="H230">
        <v>-2.1151752588218001E-2</v>
      </c>
      <c r="I230">
        <v>-5.2691807413717998E-2</v>
      </c>
      <c r="J230">
        <v>2.03572725396905E-2</v>
      </c>
      <c r="K230">
        <v>-0.11142392380197701</v>
      </c>
      <c r="L230" s="38">
        <v>-0.12776541823408499</v>
      </c>
      <c r="M230">
        <v>0</v>
      </c>
      <c r="N230">
        <v>0</v>
      </c>
      <c r="O230">
        <v>0</v>
      </c>
      <c r="P230">
        <v>0</v>
      </c>
      <c r="Q230">
        <v>0</v>
      </c>
      <c r="R230" s="38">
        <v>0</v>
      </c>
      <c r="U230" s="31">
        <v>0</v>
      </c>
      <c r="V230">
        <v>0</v>
      </c>
      <c r="W230">
        <v>0</v>
      </c>
      <c r="X230">
        <v>-0.14256782103410806</v>
      </c>
      <c r="Y230">
        <v>0.31453152950178398</v>
      </c>
      <c r="Z230" s="38">
        <v>-9.812136687491993E-3</v>
      </c>
      <c r="AA230">
        <v>0</v>
      </c>
      <c r="AB230">
        <v>0</v>
      </c>
      <c r="AC230">
        <v>0</v>
      </c>
      <c r="AD230">
        <v>0</v>
      </c>
      <c r="AE230">
        <v>0</v>
      </c>
      <c r="AF230" s="38">
        <v>0</v>
      </c>
    </row>
    <row r="231" spans="7:32">
      <c r="G231" s="32">
        <v>-0.42498369824477999</v>
      </c>
      <c r="H231" s="33">
        <v>-0.49592099029650599</v>
      </c>
      <c r="I231" s="33">
        <v>7.9026290692351994E-2</v>
      </c>
      <c r="J231" s="33">
        <v>0.34007375712683102</v>
      </c>
      <c r="K231" s="33">
        <v>-0.12776541823408499</v>
      </c>
      <c r="L231" s="39">
        <v>0.226346075487624</v>
      </c>
      <c r="M231">
        <v>0</v>
      </c>
      <c r="N231">
        <v>0</v>
      </c>
      <c r="O231">
        <v>0</v>
      </c>
      <c r="P231">
        <v>0</v>
      </c>
      <c r="Q231">
        <v>0</v>
      </c>
      <c r="R231" s="38">
        <v>0</v>
      </c>
      <c r="U231" s="32">
        <v>0</v>
      </c>
      <c r="V231" s="33">
        <v>0</v>
      </c>
      <c r="W231" s="33">
        <v>0</v>
      </c>
      <c r="X231" s="33">
        <v>-2.5588813505933995E-2</v>
      </c>
      <c r="Y231" s="33">
        <v>-9.8121366874919791E-3</v>
      </c>
      <c r="Z231" s="39">
        <v>0.24135510582455999</v>
      </c>
      <c r="AA231">
        <v>0</v>
      </c>
      <c r="AB231">
        <v>0</v>
      </c>
      <c r="AC231">
        <v>0</v>
      </c>
      <c r="AD231">
        <v>0</v>
      </c>
      <c r="AE231">
        <v>0</v>
      </c>
      <c r="AF231" s="38">
        <v>0</v>
      </c>
    </row>
    <row r="232" spans="7:32">
      <c r="G232" s="31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8">
        <v>0</v>
      </c>
      <c r="U232" s="31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0.28672063703449602</v>
      </c>
      <c r="AB232">
        <v>7.896268796464545E-8</v>
      </c>
      <c r="AC232">
        <v>-1.2957163520246895E-6</v>
      </c>
      <c r="AD232">
        <v>0</v>
      </c>
      <c r="AE232">
        <v>0</v>
      </c>
      <c r="AF232" s="38">
        <v>0</v>
      </c>
    </row>
    <row r="233" spans="7:32">
      <c r="G233" s="31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8">
        <v>0</v>
      </c>
      <c r="U233" s="31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7.896268796464545E-8</v>
      </c>
      <c r="AB233">
        <v>0.28672001390592</v>
      </c>
      <c r="AC233">
        <v>7.6614451198497857E-7</v>
      </c>
      <c r="AD233">
        <v>0</v>
      </c>
      <c r="AE233">
        <v>0</v>
      </c>
      <c r="AF233" s="38">
        <v>0</v>
      </c>
    </row>
    <row r="234" spans="7:32">
      <c r="G234" s="31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8">
        <v>0</v>
      </c>
      <c r="U234" s="31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-1.2957163520108117E-6</v>
      </c>
      <c r="AB234">
        <v>7.6614451197110078E-7</v>
      </c>
      <c r="AC234">
        <v>0.28672019812351995</v>
      </c>
      <c r="AD234">
        <v>0</v>
      </c>
      <c r="AE234">
        <v>0</v>
      </c>
      <c r="AF234" s="38">
        <v>0</v>
      </c>
    </row>
    <row r="235" spans="7:32">
      <c r="G235" s="31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8">
        <v>0</v>
      </c>
      <c r="U235" s="31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0.42203073336766406</v>
      </c>
      <c r="AE235">
        <v>-0.14257798291516505</v>
      </c>
      <c r="AF235" s="38">
        <v>-2.5561380345934012E-2</v>
      </c>
    </row>
    <row r="236" spans="7:32">
      <c r="G236" s="31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8">
        <v>0</v>
      </c>
      <c r="U236" s="31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-0.14257798291516507</v>
      </c>
      <c r="AE236">
        <v>0.31453639400081701</v>
      </c>
      <c r="AF236" s="38">
        <v>-9.8237108990190114E-3</v>
      </c>
    </row>
    <row r="237" spans="7:32">
      <c r="G237" s="32">
        <v>0</v>
      </c>
      <c r="H237" s="33">
        <v>0</v>
      </c>
      <c r="I237" s="33">
        <v>0</v>
      </c>
      <c r="J237" s="33">
        <v>0</v>
      </c>
      <c r="K237" s="33">
        <v>0</v>
      </c>
      <c r="L237" s="33">
        <v>0</v>
      </c>
      <c r="M237" s="33">
        <v>0</v>
      </c>
      <c r="N237" s="33">
        <v>0</v>
      </c>
      <c r="O237" s="33">
        <v>0</v>
      </c>
      <c r="P237" s="33">
        <v>0</v>
      </c>
      <c r="Q237" s="33">
        <v>0</v>
      </c>
      <c r="R237" s="39">
        <v>0</v>
      </c>
      <c r="U237" s="32">
        <v>0</v>
      </c>
      <c r="V237" s="33">
        <v>0</v>
      </c>
      <c r="W237" s="33">
        <v>0</v>
      </c>
      <c r="X237" s="33">
        <v>0</v>
      </c>
      <c r="Y237" s="33">
        <v>0</v>
      </c>
      <c r="Z237" s="33">
        <v>0</v>
      </c>
      <c r="AA237" s="33">
        <v>0</v>
      </c>
      <c r="AB237" s="33">
        <v>0</v>
      </c>
      <c r="AC237" s="33">
        <v>0</v>
      </c>
      <c r="AD237" s="33">
        <v>-2.5561380345934019E-2</v>
      </c>
      <c r="AE237" s="33">
        <v>-9.8237108990190114E-3</v>
      </c>
      <c r="AF237" s="39">
        <v>0.24136409231038597</v>
      </c>
    </row>
    <row r="239" spans="7:32">
      <c r="G239" s="45" t="s">
        <v>27</v>
      </c>
      <c r="H239">
        <v>9</v>
      </c>
      <c r="U239" s="45" t="s">
        <v>27</v>
      </c>
      <c r="V239">
        <v>9</v>
      </c>
    </row>
    <row r="240" spans="7:32">
      <c r="G240" s="24">
        <f t="array" ref="G240:R251">TRANSPOSE(G128:R139)</f>
        <v>-4.9490553467194998E-2</v>
      </c>
      <c r="H240" s="25">
        <v>-2.9327208952184498E-2</v>
      </c>
      <c r="I240" s="25">
        <v>-4.8139588985872998E-2</v>
      </c>
      <c r="J240" s="25">
        <v>-2.4609121495325001E-2</v>
      </c>
      <c r="K240" s="25">
        <v>-9.4970856333539994E-2</v>
      </c>
      <c r="L240" s="34">
        <v>0.101066786404338</v>
      </c>
      <c r="M240" s="35">
        <v>0</v>
      </c>
      <c r="N240" s="35">
        <v>0</v>
      </c>
      <c r="O240" s="35">
        <v>0</v>
      </c>
      <c r="P240" s="35">
        <v>0</v>
      </c>
      <c r="Q240" s="35">
        <v>0</v>
      </c>
      <c r="R240" s="41">
        <v>0</v>
      </c>
      <c r="U240" s="24">
        <f t="array" ref="U240:AF251">TRANSPOSE(U128:AF139)</f>
        <v>0.28671850403839994</v>
      </c>
      <c r="V240" s="25">
        <v>-9.3209804799543328E-7</v>
      </c>
      <c r="W240" s="25">
        <v>1.1859599360064532E-6</v>
      </c>
      <c r="X240" s="25">
        <v>0</v>
      </c>
      <c r="Y240" s="25">
        <v>0</v>
      </c>
      <c r="Z240" s="34">
        <v>0</v>
      </c>
      <c r="AA240" s="35">
        <v>0</v>
      </c>
      <c r="AB240" s="35">
        <v>0</v>
      </c>
      <c r="AC240" s="35">
        <v>0</v>
      </c>
      <c r="AD240" s="35">
        <v>0</v>
      </c>
      <c r="AE240" s="35">
        <v>0</v>
      </c>
      <c r="AF240" s="41">
        <v>0</v>
      </c>
    </row>
    <row r="241" spans="7:32">
      <c r="G241" s="31">
        <v>-2.9327208952184498E-2</v>
      </c>
      <c r="H241">
        <v>-0.22817890697535001</v>
      </c>
      <c r="I241">
        <v>-0.294474154071797</v>
      </c>
      <c r="J241">
        <v>-0.25529448067307298</v>
      </c>
      <c r="K241">
        <v>-0.160064500571758</v>
      </c>
      <c r="L241" s="38">
        <v>0.117544185163744</v>
      </c>
      <c r="M241">
        <v>0</v>
      </c>
      <c r="N241">
        <v>0</v>
      </c>
      <c r="O241">
        <v>0</v>
      </c>
      <c r="P241">
        <v>0</v>
      </c>
      <c r="Q241">
        <v>0</v>
      </c>
      <c r="R241" s="38">
        <v>0</v>
      </c>
      <c r="U241" s="31">
        <v>-9.3209804801624996E-7</v>
      </c>
      <c r="V241">
        <v>0.28671855315353595</v>
      </c>
      <c r="W241">
        <v>1.1244584959962944E-6</v>
      </c>
      <c r="X241">
        <v>0</v>
      </c>
      <c r="Y241">
        <v>0</v>
      </c>
      <c r="Z241" s="38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8">
        <v>0</v>
      </c>
    </row>
    <row r="242" spans="7:32">
      <c r="G242" s="31">
        <v>-4.8139588985872998E-2</v>
      </c>
      <c r="H242">
        <v>-0.294474154071797</v>
      </c>
      <c r="I242">
        <v>-0.29164977570957701</v>
      </c>
      <c r="J242">
        <v>-0.203590325021938</v>
      </c>
      <c r="K242">
        <v>-0.16190993799265399</v>
      </c>
      <c r="L242" s="38">
        <v>0.156058206366716</v>
      </c>
      <c r="M242">
        <v>0</v>
      </c>
      <c r="N242">
        <v>0</v>
      </c>
      <c r="O242">
        <v>0</v>
      </c>
      <c r="P242">
        <v>0</v>
      </c>
      <c r="Q242">
        <v>0</v>
      </c>
      <c r="R242" s="38">
        <v>0</v>
      </c>
      <c r="U242" s="31">
        <v>1.1859599359995143E-6</v>
      </c>
      <c r="V242">
        <v>1.1244584960101722E-6</v>
      </c>
      <c r="W242">
        <v>0.28672046993407996</v>
      </c>
      <c r="X242">
        <v>0</v>
      </c>
      <c r="Y242">
        <v>0</v>
      </c>
      <c r="Z242" s="38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8">
        <v>0</v>
      </c>
    </row>
    <row r="243" spans="7:32">
      <c r="G243" s="31">
        <v>2.4609121495325001E-2</v>
      </c>
      <c r="H243">
        <v>0.25529448067307298</v>
      </c>
      <c r="I243">
        <v>0.203590325021938</v>
      </c>
      <c r="J243">
        <v>8.7404506133582999E-2</v>
      </c>
      <c r="K243">
        <v>9.7533550909495004E-2</v>
      </c>
      <c r="L243" s="38">
        <v>-9.5840754956689506E-2</v>
      </c>
      <c r="M243">
        <v>0</v>
      </c>
      <c r="N243">
        <v>0</v>
      </c>
      <c r="O243">
        <v>0</v>
      </c>
      <c r="P243">
        <v>0</v>
      </c>
      <c r="Q243">
        <v>0</v>
      </c>
      <c r="R243" s="38">
        <v>0</v>
      </c>
      <c r="U243" s="31">
        <v>0</v>
      </c>
      <c r="V243">
        <v>0</v>
      </c>
      <c r="W243">
        <v>0</v>
      </c>
      <c r="X243">
        <v>0.42234883031187703</v>
      </c>
      <c r="Y243">
        <v>-0.14243889704018201</v>
      </c>
      <c r="Z243" s="38">
        <v>-2.5749633342089996E-2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8">
        <v>0</v>
      </c>
    </row>
    <row r="244" spans="7:32">
      <c r="G244" s="31">
        <v>9.4970856333539994E-2</v>
      </c>
      <c r="H244">
        <v>0.160064500571758</v>
      </c>
      <c r="I244">
        <v>0.16190993799265399</v>
      </c>
      <c r="J244">
        <v>9.7533550909495004E-2</v>
      </c>
      <c r="K244">
        <v>4.6873362174335E-2</v>
      </c>
      <c r="L244" s="38">
        <v>-9.2535284989222005E-2</v>
      </c>
      <c r="M244">
        <v>0</v>
      </c>
      <c r="N244">
        <v>0</v>
      </c>
      <c r="O244">
        <v>0</v>
      </c>
      <c r="P244">
        <v>0</v>
      </c>
      <c r="Q244">
        <v>0</v>
      </c>
      <c r="R244" s="38">
        <v>0</v>
      </c>
      <c r="U244" s="31">
        <v>0</v>
      </c>
      <c r="V244">
        <v>0</v>
      </c>
      <c r="W244">
        <v>0</v>
      </c>
      <c r="X244">
        <v>-0.14243889704018203</v>
      </c>
      <c r="Y244">
        <v>0.31418069239354596</v>
      </c>
      <c r="Z244" s="38">
        <v>-9.7119316072620115E-3</v>
      </c>
      <c r="AA244">
        <v>0</v>
      </c>
      <c r="AB244">
        <v>0</v>
      </c>
      <c r="AC244">
        <v>0</v>
      </c>
      <c r="AD244">
        <v>0</v>
      </c>
      <c r="AE244">
        <v>0</v>
      </c>
      <c r="AF244" s="38">
        <v>0</v>
      </c>
    </row>
    <row r="245" spans="7:32">
      <c r="G245" s="32">
        <v>-0.101066786404338</v>
      </c>
      <c r="H245" s="33">
        <v>-0.117544185163744</v>
      </c>
      <c r="I245" s="33">
        <v>-0.156058206366716</v>
      </c>
      <c r="J245" s="33">
        <v>-9.5840754956689506E-2</v>
      </c>
      <c r="K245" s="33">
        <v>-9.2535284989222005E-2</v>
      </c>
      <c r="L245" s="39">
        <v>0.126793345531445</v>
      </c>
      <c r="M245">
        <v>0</v>
      </c>
      <c r="N245">
        <v>0</v>
      </c>
      <c r="O245">
        <v>0</v>
      </c>
      <c r="P245">
        <v>0</v>
      </c>
      <c r="Q245">
        <v>0</v>
      </c>
      <c r="R245" s="38">
        <v>0</v>
      </c>
      <c r="U245" s="32">
        <v>0</v>
      </c>
      <c r="V245" s="33">
        <v>0</v>
      </c>
      <c r="W245" s="33">
        <v>0</v>
      </c>
      <c r="X245" s="33">
        <v>-2.5749633342089996E-2</v>
      </c>
      <c r="Y245" s="33">
        <v>-9.7119316072620115E-3</v>
      </c>
      <c r="Z245" s="39">
        <v>0.24139772080246197</v>
      </c>
      <c r="AA245">
        <v>0</v>
      </c>
      <c r="AB245">
        <v>0</v>
      </c>
      <c r="AC245">
        <v>0</v>
      </c>
      <c r="AD245">
        <v>0</v>
      </c>
      <c r="AE245">
        <v>0</v>
      </c>
      <c r="AF245" s="38">
        <v>0</v>
      </c>
    </row>
    <row r="246" spans="7:32">
      <c r="G246" s="31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8">
        <v>0</v>
      </c>
      <c r="U246" s="31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0.28671975763558399</v>
      </c>
      <c r="AB246">
        <v>1.273581568005111E-6</v>
      </c>
      <c r="AC246">
        <v>-5.3077606400331323E-7</v>
      </c>
      <c r="AD246">
        <v>0</v>
      </c>
      <c r="AE246">
        <v>0</v>
      </c>
      <c r="AF246" s="38">
        <v>0</v>
      </c>
    </row>
    <row r="247" spans="7:32">
      <c r="G247" s="31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8">
        <v>0</v>
      </c>
      <c r="U247" s="31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1.2735815679912332E-6</v>
      </c>
      <c r="AB247">
        <v>0.28672233834495997</v>
      </c>
      <c r="AC247">
        <v>1.8094325759943075E-6</v>
      </c>
      <c r="AD247">
        <v>0</v>
      </c>
      <c r="AE247">
        <v>0</v>
      </c>
      <c r="AF247" s="38">
        <v>0</v>
      </c>
    </row>
    <row r="248" spans="7:32">
      <c r="G248" s="31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8">
        <v>0</v>
      </c>
      <c r="U248" s="31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-5.3077606401719102E-7</v>
      </c>
      <c r="AB248">
        <v>1.8094325759943075E-6</v>
      </c>
      <c r="AC248">
        <v>0.28671752646656001</v>
      </c>
      <c r="AD248">
        <v>0</v>
      </c>
      <c r="AE248">
        <v>0</v>
      </c>
      <c r="AF248" s="38">
        <v>0</v>
      </c>
    </row>
    <row r="249" spans="7:32">
      <c r="G249" s="31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8">
        <v>0</v>
      </c>
      <c r="U249" s="31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0.42237967516747904</v>
      </c>
      <c r="AE249">
        <v>-0.14244082314915102</v>
      </c>
      <c r="AF249" s="38">
        <v>-2.5752987317810994E-2</v>
      </c>
    </row>
    <row r="250" spans="7:32">
      <c r="G250" s="31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8">
        <v>0</v>
      </c>
      <c r="U250" s="31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-0.14244082314915102</v>
      </c>
      <c r="AE250">
        <v>0.31410257995525104</v>
      </c>
      <c r="AF250" s="38">
        <v>-9.6810874170950023E-3</v>
      </c>
    </row>
    <row r="251" spans="7:32">
      <c r="G251" s="32">
        <v>0</v>
      </c>
      <c r="H251" s="33">
        <v>0</v>
      </c>
      <c r="I251" s="33">
        <v>0</v>
      </c>
      <c r="J251" s="33">
        <v>0</v>
      </c>
      <c r="K251" s="33">
        <v>0</v>
      </c>
      <c r="L251" s="33">
        <v>0</v>
      </c>
      <c r="M251" s="33">
        <v>0</v>
      </c>
      <c r="N251" s="33">
        <v>0</v>
      </c>
      <c r="O251" s="33">
        <v>0</v>
      </c>
      <c r="P251" s="33">
        <v>0</v>
      </c>
      <c r="Q251" s="33">
        <v>0</v>
      </c>
      <c r="R251" s="39">
        <v>0</v>
      </c>
      <c r="U251" s="32">
        <v>0</v>
      </c>
      <c r="V251" s="33">
        <v>0</v>
      </c>
      <c r="W251" s="33">
        <v>0</v>
      </c>
      <c r="X251" s="33">
        <v>0</v>
      </c>
      <c r="Y251" s="33">
        <v>0</v>
      </c>
      <c r="Z251" s="33">
        <v>0</v>
      </c>
      <c r="AA251" s="33">
        <v>0</v>
      </c>
      <c r="AB251" s="33">
        <v>0</v>
      </c>
      <c r="AC251" s="33">
        <v>0</v>
      </c>
      <c r="AD251" s="33">
        <v>-2.5752987317811001E-2</v>
      </c>
      <c r="AE251" s="33">
        <v>-9.6810874170949884E-3</v>
      </c>
      <c r="AF251" s="39">
        <v>0.241446574214946</v>
      </c>
    </row>
    <row r="253" spans="7:32">
      <c r="G253" s="45" t="s">
        <v>28</v>
      </c>
      <c r="H253">
        <v>8</v>
      </c>
      <c r="U253" s="45" t="s">
        <v>28</v>
      </c>
      <c r="V253">
        <v>8</v>
      </c>
    </row>
    <row r="254" spans="7:32">
      <c r="G254" s="24">
        <f t="array" ref="G254:R265">TRANSPOSE(G114:R125)</f>
        <v>0</v>
      </c>
      <c r="H254" s="25">
        <v>0</v>
      </c>
      <c r="I254" s="25">
        <v>0</v>
      </c>
      <c r="J254" s="25">
        <v>0</v>
      </c>
      <c r="K254" s="25">
        <v>0</v>
      </c>
      <c r="L254" s="34">
        <v>0</v>
      </c>
      <c r="M254" s="35">
        <v>0</v>
      </c>
      <c r="N254" s="35">
        <v>0</v>
      </c>
      <c r="O254" s="35">
        <v>0</v>
      </c>
      <c r="P254" s="35">
        <v>0</v>
      </c>
      <c r="Q254" s="35">
        <v>0</v>
      </c>
      <c r="R254" s="41">
        <v>0</v>
      </c>
      <c r="U254" s="24">
        <f t="array" ref="U254:AF265">TRANSPOSE(U114:AF125)</f>
        <v>0.286718876430336</v>
      </c>
      <c r="V254" s="25">
        <v>1.3223526400957253E-7</v>
      </c>
      <c r="W254" s="25">
        <v>-8.6712729600174621E-7</v>
      </c>
      <c r="X254" s="25">
        <v>0</v>
      </c>
      <c r="Y254" s="25">
        <v>0</v>
      </c>
      <c r="Z254" s="34">
        <v>0</v>
      </c>
      <c r="AA254" s="35">
        <v>0</v>
      </c>
      <c r="AB254" s="35">
        <v>0</v>
      </c>
      <c r="AC254" s="35">
        <v>0</v>
      </c>
      <c r="AD254" s="35">
        <v>0</v>
      </c>
      <c r="AE254" s="35">
        <v>0</v>
      </c>
      <c r="AF254" s="41">
        <v>0</v>
      </c>
    </row>
    <row r="255" spans="7:32">
      <c r="G255" s="31">
        <v>0</v>
      </c>
      <c r="H255">
        <v>0</v>
      </c>
      <c r="I255">
        <v>0</v>
      </c>
      <c r="J255">
        <v>0</v>
      </c>
      <c r="K255">
        <v>0</v>
      </c>
      <c r="L255" s="38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38">
        <v>0</v>
      </c>
      <c r="U255" s="31">
        <v>1.3223526401651142E-7</v>
      </c>
      <c r="V255">
        <v>0.28672055136255997</v>
      </c>
      <c r="W255">
        <v>2.8206653440304708E-6</v>
      </c>
      <c r="X255">
        <v>0</v>
      </c>
      <c r="Y255">
        <v>0</v>
      </c>
      <c r="Z255" s="38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8">
        <v>0</v>
      </c>
    </row>
    <row r="256" spans="7:32">
      <c r="G256" s="31">
        <v>0</v>
      </c>
      <c r="H256">
        <v>0</v>
      </c>
      <c r="I256">
        <v>0</v>
      </c>
      <c r="J256">
        <v>0</v>
      </c>
      <c r="K256">
        <v>0</v>
      </c>
      <c r="L256" s="38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38">
        <v>0</v>
      </c>
      <c r="U256" s="31">
        <v>-8.6712729598786842E-7</v>
      </c>
      <c r="V256">
        <v>2.8206653440304708E-6</v>
      </c>
      <c r="W256">
        <v>0.28672181728870394</v>
      </c>
      <c r="X256">
        <v>0</v>
      </c>
      <c r="Y256">
        <v>0</v>
      </c>
      <c r="Z256" s="38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8">
        <v>0</v>
      </c>
    </row>
    <row r="257" spans="7:32">
      <c r="G257" s="31">
        <v>0</v>
      </c>
      <c r="H257">
        <v>0</v>
      </c>
      <c r="I257">
        <v>0</v>
      </c>
      <c r="J257">
        <v>0</v>
      </c>
      <c r="K257">
        <v>0</v>
      </c>
      <c r="L257" s="38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38">
        <v>0</v>
      </c>
      <c r="U257" s="31">
        <v>0</v>
      </c>
      <c r="V257">
        <v>0</v>
      </c>
      <c r="W257">
        <v>0</v>
      </c>
      <c r="X257">
        <v>0.42195542444693501</v>
      </c>
      <c r="Y257">
        <v>-0.14249872461969901</v>
      </c>
      <c r="Z257" s="38">
        <v>-2.6167730607064989E-2</v>
      </c>
      <c r="AA257">
        <v>0</v>
      </c>
      <c r="AB257">
        <v>0</v>
      </c>
      <c r="AC257">
        <v>0</v>
      </c>
      <c r="AD257">
        <v>0</v>
      </c>
      <c r="AE257">
        <v>0</v>
      </c>
      <c r="AF257" s="38">
        <v>0</v>
      </c>
    </row>
    <row r="258" spans="7:32">
      <c r="G258" s="31">
        <v>0</v>
      </c>
      <c r="H258">
        <v>0</v>
      </c>
      <c r="I258">
        <v>0</v>
      </c>
      <c r="J258">
        <v>0</v>
      </c>
      <c r="K258">
        <v>0</v>
      </c>
      <c r="L258" s="3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38">
        <v>0</v>
      </c>
      <c r="U258" s="31">
        <v>0</v>
      </c>
      <c r="V258">
        <v>0</v>
      </c>
      <c r="W258">
        <v>0</v>
      </c>
      <c r="X258">
        <v>-0.14249872461969904</v>
      </c>
      <c r="Y258">
        <v>0.31468063599969803</v>
      </c>
      <c r="Z258" s="38">
        <v>-9.4983020960300035E-3</v>
      </c>
      <c r="AA258">
        <v>0</v>
      </c>
      <c r="AB258">
        <v>0</v>
      </c>
      <c r="AC258">
        <v>0</v>
      </c>
      <c r="AD258">
        <v>0</v>
      </c>
      <c r="AE258">
        <v>0</v>
      </c>
      <c r="AF258" s="38">
        <v>0</v>
      </c>
    </row>
    <row r="259" spans="7:32">
      <c r="G259" s="32">
        <v>0</v>
      </c>
      <c r="H259" s="33">
        <v>0</v>
      </c>
      <c r="I259" s="33">
        <v>0</v>
      </c>
      <c r="J259" s="33">
        <v>0</v>
      </c>
      <c r="K259" s="33">
        <v>0</v>
      </c>
      <c r="L259" s="3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38">
        <v>0</v>
      </c>
      <c r="U259" s="32">
        <v>0</v>
      </c>
      <c r="V259" s="33">
        <v>0</v>
      </c>
      <c r="W259" s="33">
        <v>0</v>
      </c>
      <c r="X259" s="33">
        <v>-2.6167730607064982E-2</v>
      </c>
      <c r="Y259" s="33">
        <v>-9.4983020960299758E-3</v>
      </c>
      <c r="Z259" s="39">
        <v>0.24129426040847199</v>
      </c>
      <c r="AA259">
        <v>0</v>
      </c>
      <c r="AB259">
        <v>0</v>
      </c>
      <c r="AC259">
        <v>0</v>
      </c>
      <c r="AD259">
        <v>0</v>
      </c>
      <c r="AE259">
        <v>0</v>
      </c>
      <c r="AF259" s="38">
        <v>0</v>
      </c>
    </row>
    <row r="260" spans="7:32">
      <c r="G260" s="31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8">
        <v>0</v>
      </c>
      <c r="U260" s="31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0.28671950156595194</v>
      </c>
      <c r="AB260">
        <v>-2.9888266240007955E-6</v>
      </c>
      <c r="AC260">
        <v>1.0499112959999612E-6</v>
      </c>
      <c r="AD260">
        <v>0</v>
      </c>
      <c r="AE260">
        <v>0</v>
      </c>
      <c r="AF260" s="38">
        <v>0</v>
      </c>
    </row>
    <row r="261" spans="7:32">
      <c r="G261" s="3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8">
        <v>0</v>
      </c>
      <c r="U261" s="3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-2.9888266239799788E-6</v>
      </c>
      <c r="AB261">
        <v>0.28672064483327997</v>
      </c>
      <c r="AC261">
        <v>-6.1389619200602485E-7</v>
      </c>
      <c r="AD261">
        <v>0</v>
      </c>
      <c r="AE261">
        <v>0</v>
      </c>
      <c r="AF261" s="38">
        <v>0</v>
      </c>
    </row>
    <row r="262" spans="7:32">
      <c r="G262" s="31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8">
        <v>0</v>
      </c>
      <c r="U262" s="31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1.0499112959999612E-6</v>
      </c>
      <c r="AB262">
        <v>-6.1389619199214707E-7</v>
      </c>
      <c r="AC262">
        <v>0.28671926441983997</v>
      </c>
      <c r="AD262">
        <v>0</v>
      </c>
      <c r="AE262">
        <v>0</v>
      </c>
      <c r="AF262" s="38">
        <v>0</v>
      </c>
    </row>
    <row r="263" spans="7:32">
      <c r="G263" s="31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8">
        <v>0</v>
      </c>
      <c r="U263" s="31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0.42196368726761602</v>
      </c>
      <c r="AE263">
        <v>-0.14250001179036401</v>
      </c>
      <c r="AF263" s="38">
        <v>-2.6101922625313998E-2</v>
      </c>
    </row>
    <row r="264" spans="7:32">
      <c r="G264" s="31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8">
        <v>0</v>
      </c>
      <c r="U264" s="31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-0.14250001179036403</v>
      </c>
      <c r="AE264">
        <v>0.31470833518707403</v>
      </c>
      <c r="AF264" s="38">
        <v>-9.5586579359089874E-3</v>
      </c>
    </row>
    <row r="265" spans="7:32">
      <c r="G265" s="32">
        <v>0</v>
      </c>
      <c r="H265" s="33">
        <v>0</v>
      </c>
      <c r="I265" s="33">
        <v>0</v>
      </c>
      <c r="J265" s="33">
        <v>0</v>
      </c>
      <c r="K265" s="33">
        <v>0</v>
      </c>
      <c r="L265" s="33">
        <v>0</v>
      </c>
      <c r="M265" s="33">
        <v>0</v>
      </c>
      <c r="N265" s="33">
        <v>0</v>
      </c>
      <c r="O265" s="33">
        <v>0</v>
      </c>
      <c r="P265" s="33">
        <v>0</v>
      </c>
      <c r="Q265" s="33">
        <v>0</v>
      </c>
      <c r="R265" s="39">
        <v>0</v>
      </c>
      <c r="U265" s="32">
        <v>0</v>
      </c>
      <c r="V265" s="33">
        <v>0</v>
      </c>
      <c r="W265" s="33">
        <v>0</v>
      </c>
      <c r="X265" s="33">
        <v>0</v>
      </c>
      <c r="Y265" s="33">
        <v>0</v>
      </c>
      <c r="Z265" s="33">
        <v>0</v>
      </c>
      <c r="AA265" s="33">
        <v>0</v>
      </c>
      <c r="AB265" s="33">
        <v>0</v>
      </c>
      <c r="AC265" s="33">
        <v>0</v>
      </c>
      <c r="AD265" s="33">
        <v>-2.6101922625313988E-2</v>
      </c>
      <c r="AE265" s="33">
        <v>-9.5586579359090013E-3</v>
      </c>
      <c r="AF265" s="39">
        <v>0.241260153398977</v>
      </c>
    </row>
    <row r="267" spans="7:32">
      <c r="G267" s="45" t="s">
        <v>29</v>
      </c>
      <c r="H267">
        <v>7</v>
      </c>
      <c r="U267" s="45" t="s">
        <v>29</v>
      </c>
      <c r="V267">
        <v>7</v>
      </c>
    </row>
    <row r="268" spans="7:32">
      <c r="G268" s="24">
        <f t="array" ref="G268:R279">TRANSPOSE(G100:R111)</f>
        <v>-0.48003623794714001</v>
      </c>
      <c r="H268" s="25">
        <v>0.50713054606939201</v>
      </c>
      <c r="I268" s="25">
        <v>-4.6558792956021E-2</v>
      </c>
      <c r="J268" s="25">
        <v>7.4031613962382004E-2</v>
      </c>
      <c r="K268" s="25">
        <v>9.7214082048770994E-2</v>
      </c>
      <c r="L268" s="34">
        <v>0.214894594324889</v>
      </c>
      <c r="M268" s="35">
        <v>0</v>
      </c>
      <c r="N268" s="35">
        <v>0</v>
      </c>
      <c r="O268" s="35">
        <v>0</v>
      </c>
      <c r="P268" s="35">
        <v>0</v>
      </c>
      <c r="Q268" s="35">
        <v>0</v>
      </c>
      <c r="R268" s="41">
        <v>0</v>
      </c>
      <c r="U268" s="24">
        <f t="array" ref="U268:AF279">TRANSPOSE(U100:AF111)</f>
        <v>0.28672115605504001</v>
      </c>
      <c r="V268" s="25">
        <v>8.3378175998877202E-7</v>
      </c>
      <c r="W268" s="25">
        <v>-3.5599155200766175E-7</v>
      </c>
      <c r="X268" s="25">
        <v>0</v>
      </c>
      <c r="Y268" s="25">
        <v>0</v>
      </c>
      <c r="Z268" s="34">
        <v>0</v>
      </c>
      <c r="AA268" s="35">
        <v>0</v>
      </c>
      <c r="AB268" s="35">
        <v>0</v>
      </c>
      <c r="AC268" s="35">
        <v>0</v>
      </c>
      <c r="AD268" s="35">
        <v>0</v>
      </c>
      <c r="AE268" s="35">
        <v>0</v>
      </c>
      <c r="AF268" s="41">
        <v>0</v>
      </c>
    </row>
    <row r="269" spans="7:32">
      <c r="G269" s="31">
        <v>0.50713054606939201</v>
      </c>
      <c r="H269">
        <v>-0.412837650668547</v>
      </c>
      <c r="I269">
        <v>3.8574748750055503E-2</v>
      </c>
      <c r="J269">
        <v>-5.7277834954892498E-2</v>
      </c>
      <c r="K269">
        <v>-7.8944316243738002E-2</v>
      </c>
      <c r="L269" s="38">
        <v>-7.8894434346629502E-2</v>
      </c>
      <c r="M269">
        <v>0</v>
      </c>
      <c r="N269">
        <v>0</v>
      </c>
      <c r="O269">
        <v>0</v>
      </c>
      <c r="P269">
        <v>0</v>
      </c>
      <c r="Q269">
        <v>0</v>
      </c>
      <c r="R269" s="38">
        <v>0</v>
      </c>
      <c r="U269" s="31">
        <v>8.3378176000264981E-7</v>
      </c>
      <c r="V269">
        <v>0.28672102843596792</v>
      </c>
      <c r="W269">
        <v>1.2546007039926366E-6</v>
      </c>
      <c r="X269">
        <v>0</v>
      </c>
      <c r="Y269">
        <v>0</v>
      </c>
      <c r="Z269" s="38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8">
        <v>0</v>
      </c>
    </row>
    <row r="270" spans="7:32">
      <c r="G270" s="31">
        <v>-4.6558792956021E-2</v>
      </c>
      <c r="H270">
        <v>3.8574748750055503E-2</v>
      </c>
      <c r="I270">
        <v>7.8492775904577997E-2</v>
      </c>
      <c r="J270">
        <v>-6.9394736824670997E-2</v>
      </c>
      <c r="K270">
        <v>-0.100018527633987</v>
      </c>
      <c r="L270" s="38">
        <v>-2.7501304734900401E-4</v>
      </c>
      <c r="M270">
        <v>0</v>
      </c>
      <c r="N270">
        <v>0</v>
      </c>
      <c r="O270">
        <v>0</v>
      </c>
      <c r="P270">
        <v>0</v>
      </c>
      <c r="Q270">
        <v>0</v>
      </c>
      <c r="R270" s="38">
        <v>0</v>
      </c>
      <c r="U270" s="31">
        <v>-3.5599155198684507E-7</v>
      </c>
      <c r="V270">
        <v>1.2546007040065144E-6</v>
      </c>
      <c r="W270">
        <v>0.28671872452607994</v>
      </c>
      <c r="X270">
        <v>0</v>
      </c>
      <c r="Y270">
        <v>0</v>
      </c>
      <c r="Z270" s="38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8">
        <v>0</v>
      </c>
    </row>
    <row r="271" spans="7:32">
      <c r="G271" s="31">
        <v>-7.4031613962382004E-2</v>
      </c>
      <c r="H271">
        <v>5.7277834954892498E-2</v>
      </c>
      <c r="I271">
        <v>6.9394736824670997E-2</v>
      </c>
      <c r="J271">
        <v>-6.0252132196653999E-2</v>
      </c>
      <c r="K271">
        <v>-9.8737712528032498E-2</v>
      </c>
      <c r="L271" s="38">
        <v>4.2886628594209896E-3</v>
      </c>
      <c r="M271">
        <v>0</v>
      </c>
      <c r="N271">
        <v>0</v>
      </c>
      <c r="O271">
        <v>0</v>
      </c>
      <c r="P271">
        <v>0</v>
      </c>
      <c r="Q271">
        <v>0</v>
      </c>
      <c r="R271" s="38">
        <v>0</v>
      </c>
      <c r="U271" s="31">
        <v>0</v>
      </c>
      <c r="V271">
        <v>0</v>
      </c>
      <c r="W271">
        <v>0</v>
      </c>
      <c r="X271">
        <v>0.42250460271257606</v>
      </c>
      <c r="Y271">
        <v>-0.14243023981309605</v>
      </c>
      <c r="Z271" s="38">
        <v>-2.5344019117336001E-2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8">
        <v>0</v>
      </c>
    </row>
    <row r="272" spans="7:32">
      <c r="G272" s="31">
        <v>-9.7214082048770994E-2</v>
      </c>
      <c r="H272">
        <v>7.8944316243738002E-2</v>
      </c>
      <c r="I272">
        <v>0.100018527633987</v>
      </c>
      <c r="J272">
        <v>-9.8737712528032498E-2</v>
      </c>
      <c r="K272">
        <v>-0.13305290722317301</v>
      </c>
      <c r="L272" s="38">
        <v>9.8922741907389797E-3</v>
      </c>
      <c r="M272">
        <v>0</v>
      </c>
      <c r="N272">
        <v>0</v>
      </c>
      <c r="O272">
        <v>0</v>
      </c>
      <c r="P272">
        <v>0</v>
      </c>
      <c r="Q272">
        <v>0</v>
      </c>
      <c r="R272" s="38">
        <v>0</v>
      </c>
      <c r="U272" s="31">
        <v>0</v>
      </c>
      <c r="V272">
        <v>0</v>
      </c>
      <c r="W272">
        <v>0</v>
      </c>
      <c r="X272">
        <v>-0.14243023981309605</v>
      </c>
      <c r="Y272">
        <v>0.31404746755210899</v>
      </c>
      <c r="Z272" s="38">
        <v>-9.9752287294889996E-3</v>
      </c>
      <c r="AA272">
        <v>0</v>
      </c>
      <c r="AB272">
        <v>0</v>
      </c>
      <c r="AC272">
        <v>0</v>
      </c>
      <c r="AD272">
        <v>0</v>
      </c>
      <c r="AE272">
        <v>0</v>
      </c>
      <c r="AF272" s="38">
        <v>0</v>
      </c>
    </row>
    <row r="273" spans="7:32">
      <c r="G273" s="32">
        <v>-0.214894594324889</v>
      </c>
      <c r="H273" s="33">
        <v>7.8894434346629502E-2</v>
      </c>
      <c r="I273" s="33">
        <v>2.7501304734900699E-4</v>
      </c>
      <c r="J273" s="33">
        <v>4.288662859421E-3</v>
      </c>
      <c r="K273" s="33">
        <v>9.8922741907389797E-3</v>
      </c>
      <c r="L273" s="39">
        <v>-0.101634623364114</v>
      </c>
      <c r="M273">
        <v>0</v>
      </c>
      <c r="N273">
        <v>0</v>
      </c>
      <c r="O273">
        <v>0</v>
      </c>
      <c r="P273">
        <v>0</v>
      </c>
      <c r="Q273">
        <v>0</v>
      </c>
      <c r="R273" s="38">
        <v>0</v>
      </c>
      <c r="U273" s="32">
        <v>0</v>
      </c>
      <c r="V273" s="33">
        <v>0</v>
      </c>
      <c r="W273" s="33">
        <v>0</v>
      </c>
      <c r="X273" s="33">
        <v>-2.5344019117336001E-2</v>
      </c>
      <c r="Y273" s="33">
        <v>-9.9752287294889858E-3</v>
      </c>
      <c r="Z273" s="39">
        <v>0.24137883319148698</v>
      </c>
      <c r="AA273">
        <v>0</v>
      </c>
      <c r="AB273">
        <v>0</v>
      </c>
      <c r="AC273">
        <v>0</v>
      </c>
      <c r="AD273">
        <v>0</v>
      </c>
      <c r="AE273">
        <v>0</v>
      </c>
      <c r="AF273" s="38">
        <v>0</v>
      </c>
    </row>
    <row r="274" spans="7:32">
      <c r="G274" s="31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8">
        <v>0</v>
      </c>
      <c r="U274" s="31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0.28671759662694396</v>
      </c>
      <c r="AB274">
        <v>-2.0541767679835288E-6</v>
      </c>
      <c r="AC274">
        <v>-1.984102399807397E-7</v>
      </c>
      <c r="AD274">
        <v>0</v>
      </c>
      <c r="AE274">
        <v>0</v>
      </c>
      <c r="AF274" s="38">
        <v>0</v>
      </c>
    </row>
    <row r="275" spans="7:32">
      <c r="G275" s="31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8">
        <v>0</v>
      </c>
      <c r="U275" s="31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-2.0541767679904677E-6</v>
      </c>
      <c r="AB275">
        <v>0.28672024554700792</v>
      </c>
      <c r="AC275">
        <v>3.5541811199690798E-7</v>
      </c>
      <c r="AD275">
        <v>0</v>
      </c>
      <c r="AE275">
        <v>0</v>
      </c>
      <c r="AF275" s="38">
        <v>0</v>
      </c>
    </row>
    <row r="276" spans="7:32">
      <c r="G276" s="31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8">
        <v>0</v>
      </c>
      <c r="U276" s="31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-1.9841023995992302E-7</v>
      </c>
      <c r="AB276">
        <v>3.5541811199690798E-7</v>
      </c>
      <c r="AC276">
        <v>0.28672089020825597</v>
      </c>
      <c r="AD276">
        <v>0</v>
      </c>
      <c r="AE276">
        <v>0</v>
      </c>
      <c r="AF276" s="38">
        <v>0</v>
      </c>
    </row>
    <row r="277" spans="7:32">
      <c r="G277" s="31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8">
        <v>0</v>
      </c>
      <c r="U277" s="31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0.42267570005357902</v>
      </c>
      <c r="AE277">
        <v>-0.14239631062196798</v>
      </c>
      <c r="AF277" s="38">
        <v>-2.5356274282941984E-2</v>
      </c>
    </row>
    <row r="278" spans="7:32">
      <c r="G278" s="31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8">
        <v>0</v>
      </c>
      <c r="U278" s="31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-0.142396310621968</v>
      </c>
      <c r="AE278">
        <v>0.31376285581141194</v>
      </c>
      <c r="AF278" s="38">
        <v>-9.9124990712839978E-3</v>
      </c>
    </row>
    <row r="279" spans="7:32">
      <c r="G279" s="32">
        <v>0</v>
      </c>
      <c r="H279" s="33">
        <v>0</v>
      </c>
      <c r="I279" s="33">
        <v>0</v>
      </c>
      <c r="J279" s="33">
        <v>0</v>
      </c>
      <c r="K279" s="33">
        <v>0</v>
      </c>
      <c r="L279" s="33">
        <v>0</v>
      </c>
      <c r="M279" s="33">
        <v>0</v>
      </c>
      <c r="N279" s="33">
        <v>0</v>
      </c>
      <c r="O279" s="33">
        <v>0</v>
      </c>
      <c r="P279" s="33">
        <v>0</v>
      </c>
      <c r="Q279" s="33">
        <v>0</v>
      </c>
      <c r="R279" s="39">
        <v>0</v>
      </c>
      <c r="U279" s="32">
        <v>0</v>
      </c>
      <c r="V279" s="33">
        <v>0</v>
      </c>
      <c r="W279" s="33">
        <v>0</v>
      </c>
      <c r="X279" s="33">
        <v>0</v>
      </c>
      <c r="Y279" s="33">
        <v>0</v>
      </c>
      <c r="Z279" s="33">
        <v>0</v>
      </c>
      <c r="AA279" s="33">
        <v>0</v>
      </c>
      <c r="AB279" s="33">
        <v>0</v>
      </c>
      <c r="AC279" s="33">
        <v>0</v>
      </c>
      <c r="AD279" s="33">
        <v>-2.5356274282941984E-2</v>
      </c>
      <c r="AE279" s="33">
        <v>-9.9124990712839839E-3</v>
      </c>
      <c r="AF279" s="39">
        <v>0.24149097045824799</v>
      </c>
    </row>
    <row r="281" spans="7:32">
      <c r="G281" s="45" t="s">
        <v>30</v>
      </c>
      <c r="H281">
        <v>6</v>
      </c>
      <c r="U281" s="45" t="s">
        <v>30</v>
      </c>
      <c r="V281">
        <v>6</v>
      </c>
    </row>
    <row r="282" spans="7:32">
      <c r="G282" s="24">
        <f t="array" ref="G282:R293">TRANSPOSE(G86:R97)</f>
        <v>1.046905159686E-3</v>
      </c>
      <c r="H282" s="25">
        <v>1.2869333970999899E-5</v>
      </c>
      <c r="I282" s="25">
        <v>4.6849774712299998E-4</v>
      </c>
      <c r="J282" s="25">
        <v>7.0128875592449997E-4</v>
      </c>
      <c r="K282" s="25">
        <v>-1.5604991739200001E-3</v>
      </c>
      <c r="L282" s="34">
        <v>1.622074255154E-3</v>
      </c>
      <c r="M282" s="35">
        <v>0</v>
      </c>
      <c r="N282" s="35">
        <v>0</v>
      </c>
      <c r="O282" s="35">
        <v>0</v>
      </c>
      <c r="P282" s="35">
        <v>0</v>
      </c>
      <c r="Q282" s="35">
        <v>0</v>
      </c>
      <c r="R282" s="41">
        <v>0</v>
      </c>
      <c r="U282" s="24">
        <f t="array" ref="U282:AF293">TRANSPOSE(U86:AF97)</f>
        <v>0.28672045040844796</v>
      </c>
      <c r="V282" s="25">
        <v>1.4731673600443251E-7</v>
      </c>
      <c r="W282" s="25">
        <v>1.0288087040136173E-6</v>
      </c>
      <c r="X282" s="25">
        <v>0</v>
      </c>
      <c r="Y282" s="25">
        <v>0</v>
      </c>
      <c r="Z282" s="34">
        <v>0</v>
      </c>
      <c r="AA282" s="35">
        <v>0</v>
      </c>
      <c r="AB282" s="35">
        <v>0</v>
      </c>
      <c r="AC282" s="35">
        <v>0</v>
      </c>
      <c r="AD282" s="35">
        <v>0</v>
      </c>
      <c r="AE282" s="35">
        <v>0</v>
      </c>
      <c r="AF282" s="41">
        <v>0</v>
      </c>
    </row>
    <row r="283" spans="7:32">
      <c r="G283" s="31">
        <v>1.2869333970999899E-5</v>
      </c>
      <c r="H283">
        <v>-2.37686113384E-4</v>
      </c>
      <c r="I283">
        <v>-1.7626565500849999E-4</v>
      </c>
      <c r="J283">
        <v>-8.6791099762050005E-4</v>
      </c>
      <c r="K283">
        <v>-1.3721213526200001E-4</v>
      </c>
      <c r="L283" s="38">
        <v>5.2744216994499899E-5</v>
      </c>
      <c r="M283">
        <v>0</v>
      </c>
      <c r="N283">
        <v>0</v>
      </c>
      <c r="O283">
        <v>0</v>
      </c>
      <c r="P283">
        <v>0</v>
      </c>
      <c r="Q283">
        <v>0</v>
      </c>
      <c r="R283" s="38">
        <v>0</v>
      </c>
      <c r="U283" s="31">
        <v>1.4731673600443251E-7</v>
      </c>
      <c r="V283">
        <v>0.28671995725004795</v>
      </c>
      <c r="W283">
        <v>-1.4771814399461292E-7</v>
      </c>
      <c r="X283">
        <v>0</v>
      </c>
      <c r="Y283">
        <v>0</v>
      </c>
      <c r="Z283" s="38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8">
        <v>0</v>
      </c>
    </row>
    <row r="284" spans="7:32">
      <c r="G284" s="31">
        <v>4.6849774712299998E-4</v>
      </c>
      <c r="H284">
        <v>-1.7626565500849999E-4</v>
      </c>
      <c r="I284">
        <v>3.7077843631400001E-4</v>
      </c>
      <c r="J284">
        <v>1.82732330733E-4</v>
      </c>
      <c r="K284">
        <v>-4.5292018316349999E-4</v>
      </c>
      <c r="L284" s="38">
        <v>4.3091194932599999E-4</v>
      </c>
      <c r="M284">
        <v>0</v>
      </c>
      <c r="N284">
        <v>0</v>
      </c>
      <c r="O284">
        <v>0</v>
      </c>
      <c r="P284">
        <v>0</v>
      </c>
      <c r="Q284">
        <v>0</v>
      </c>
      <c r="R284" s="38">
        <v>0</v>
      </c>
      <c r="U284" s="31">
        <v>1.0288087040136173E-6</v>
      </c>
      <c r="V284">
        <v>-1.4771814398073513E-7</v>
      </c>
      <c r="W284">
        <v>0.28672263326515196</v>
      </c>
      <c r="X284">
        <v>0</v>
      </c>
      <c r="Y284">
        <v>0</v>
      </c>
      <c r="Z284" s="38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8">
        <v>0</v>
      </c>
    </row>
    <row r="285" spans="7:32">
      <c r="G285" s="31">
        <v>-7.0128875592449997E-4</v>
      </c>
      <c r="H285">
        <v>8.6791099762050005E-4</v>
      </c>
      <c r="I285">
        <v>-1.82732330733E-4</v>
      </c>
      <c r="J285">
        <v>1.6877093817480001E-3</v>
      </c>
      <c r="K285">
        <v>5.8671821095999997E-4</v>
      </c>
      <c r="L285" s="38">
        <v>-4.09669766007E-4</v>
      </c>
      <c r="M285">
        <v>0</v>
      </c>
      <c r="N285">
        <v>0</v>
      </c>
      <c r="O285">
        <v>0</v>
      </c>
      <c r="P285">
        <v>0</v>
      </c>
      <c r="Q285">
        <v>0</v>
      </c>
      <c r="R285" s="38">
        <v>0</v>
      </c>
      <c r="U285" s="31">
        <v>0</v>
      </c>
      <c r="V285">
        <v>0</v>
      </c>
      <c r="W285">
        <v>0</v>
      </c>
      <c r="X285">
        <v>0.42174840905107702</v>
      </c>
      <c r="Y285">
        <v>-0.14265211080255796</v>
      </c>
      <c r="Z285" s="38">
        <v>-2.5768112847927981E-2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8">
        <v>0</v>
      </c>
    </row>
    <row r="286" spans="7:32">
      <c r="G286" s="31">
        <v>1.5604991739200001E-3</v>
      </c>
      <c r="H286">
        <v>1.3721213526200001E-4</v>
      </c>
      <c r="I286">
        <v>4.5292018316349999E-4</v>
      </c>
      <c r="J286">
        <v>5.8671821095999997E-4</v>
      </c>
      <c r="K286">
        <v>-2.7606432110519998E-3</v>
      </c>
      <c r="L286" s="38">
        <v>5.2416752084284996E-3</v>
      </c>
      <c r="M286">
        <v>0</v>
      </c>
      <c r="N286">
        <v>0</v>
      </c>
      <c r="O286">
        <v>0</v>
      </c>
      <c r="P286">
        <v>0</v>
      </c>
      <c r="Q286">
        <v>0</v>
      </c>
      <c r="R286" s="38">
        <v>0</v>
      </c>
      <c r="U286" s="31">
        <v>0</v>
      </c>
      <c r="V286">
        <v>0</v>
      </c>
      <c r="W286">
        <v>0</v>
      </c>
      <c r="X286">
        <v>-0.14265211080255796</v>
      </c>
      <c r="Y286">
        <v>0.31483097907784902</v>
      </c>
      <c r="Z286" s="38">
        <v>-9.6882577870489733E-3</v>
      </c>
      <c r="AA286">
        <v>0</v>
      </c>
      <c r="AB286">
        <v>0</v>
      </c>
      <c r="AC286">
        <v>0</v>
      </c>
      <c r="AD286">
        <v>0</v>
      </c>
      <c r="AE286">
        <v>0</v>
      </c>
      <c r="AF286" s="38">
        <v>0</v>
      </c>
    </row>
    <row r="287" spans="7:32">
      <c r="G287" s="32">
        <v>-1.622074255154E-3</v>
      </c>
      <c r="H287" s="33">
        <v>-5.2744216994499899E-5</v>
      </c>
      <c r="I287" s="33">
        <v>-4.3091194932599999E-4</v>
      </c>
      <c r="J287" s="33">
        <v>-4.09669766007E-4</v>
      </c>
      <c r="K287" s="33">
        <v>5.2416752084284996E-3</v>
      </c>
      <c r="L287" s="39">
        <v>-6.1471095315570002E-3</v>
      </c>
      <c r="M287">
        <v>0</v>
      </c>
      <c r="N287">
        <v>0</v>
      </c>
      <c r="O287">
        <v>0</v>
      </c>
      <c r="P287">
        <v>0</v>
      </c>
      <c r="Q287">
        <v>0</v>
      </c>
      <c r="R287" s="38">
        <v>0</v>
      </c>
      <c r="U287" s="32">
        <v>0</v>
      </c>
      <c r="V287" s="33">
        <v>0</v>
      </c>
      <c r="W287" s="33">
        <v>0</v>
      </c>
      <c r="X287" s="33">
        <v>-2.5768112847927988E-2</v>
      </c>
      <c r="Y287" s="33">
        <v>-9.6882577870489733E-3</v>
      </c>
      <c r="Z287" s="39">
        <v>0.24135312250806698</v>
      </c>
      <c r="AA287">
        <v>0</v>
      </c>
      <c r="AB287">
        <v>0</v>
      </c>
      <c r="AC287">
        <v>0</v>
      </c>
      <c r="AD287">
        <v>0</v>
      </c>
      <c r="AE287">
        <v>0</v>
      </c>
      <c r="AF287" s="38">
        <v>0</v>
      </c>
    </row>
    <row r="288" spans="7:32">
      <c r="G288" s="31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8">
        <v>0</v>
      </c>
      <c r="U288" s="31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0.28672130059059198</v>
      </c>
      <c r="AB288">
        <v>-4.0192409599126844E-7</v>
      </c>
      <c r="AC288">
        <v>-9.000427520014509E-7</v>
      </c>
      <c r="AD288">
        <v>0</v>
      </c>
      <c r="AE288">
        <v>0</v>
      </c>
      <c r="AF288" s="38">
        <v>0</v>
      </c>
    </row>
    <row r="289" spans="7:32">
      <c r="G289" s="31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8">
        <v>0</v>
      </c>
      <c r="U289" s="31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-4.0192409600514623E-7</v>
      </c>
      <c r="AB289">
        <v>0.28672082976767999</v>
      </c>
      <c r="AC289">
        <v>-3.5581952000096617E-7</v>
      </c>
      <c r="AD289">
        <v>0</v>
      </c>
      <c r="AE289">
        <v>0</v>
      </c>
      <c r="AF289" s="38">
        <v>0</v>
      </c>
    </row>
    <row r="290" spans="7:32">
      <c r="G290" s="31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8">
        <v>0</v>
      </c>
      <c r="U290" s="31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-9.00042751994512E-7</v>
      </c>
      <c r="AB290">
        <v>-3.5581952000096617E-7</v>
      </c>
      <c r="AC290">
        <v>0.28672098571468801</v>
      </c>
      <c r="AD290">
        <v>0</v>
      </c>
      <c r="AE290">
        <v>0</v>
      </c>
      <c r="AF290" s="38">
        <v>0</v>
      </c>
    </row>
    <row r="291" spans="7:32">
      <c r="G291" s="3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8">
        <v>0</v>
      </c>
      <c r="U291" s="3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0.42176138243760697</v>
      </c>
      <c r="AE291">
        <v>-0.14265080131020402</v>
      </c>
      <c r="AF291" s="38">
        <v>-2.5778922518637989E-2</v>
      </c>
    </row>
    <row r="292" spans="7:32">
      <c r="G292" s="31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8">
        <v>0</v>
      </c>
      <c r="U292" s="31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-0.14265080131020402</v>
      </c>
      <c r="AE292">
        <v>0.31481058175148402</v>
      </c>
      <c r="AF292" s="38">
        <v>-9.6772635202179852E-3</v>
      </c>
    </row>
    <row r="293" spans="7:32">
      <c r="G293" s="32">
        <v>0</v>
      </c>
      <c r="H293" s="33">
        <v>0</v>
      </c>
      <c r="I293" s="33">
        <v>0</v>
      </c>
      <c r="J293" s="33">
        <v>0</v>
      </c>
      <c r="K293" s="33">
        <v>0</v>
      </c>
      <c r="L293" s="33">
        <v>0</v>
      </c>
      <c r="M293" s="33">
        <v>0</v>
      </c>
      <c r="N293" s="33">
        <v>0</v>
      </c>
      <c r="O293" s="33">
        <v>0</v>
      </c>
      <c r="P293" s="33">
        <v>0</v>
      </c>
      <c r="Q293" s="33">
        <v>0</v>
      </c>
      <c r="R293" s="39">
        <v>0</v>
      </c>
      <c r="U293" s="32">
        <v>0</v>
      </c>
      <c r="V293" s="33">
        <v>0</v>
      </c>
      <c r="W293" s="33">
        <v>0</v>
      </c>
      <c r="X293" s="33">
        <v>0</v>
      </c>
      <c r="Y293" s="33">
        <v>0</v>
      </c>
      <c r="Z293" s="33">
        <v>0</v>
      </c>
      <c r="AA293" s="33">
        <v>0</v>
      </c>
      <c r="AB293" s="33">
        <v>0</v>
      </c>
      <c r="AC293" s="33">
        <v>0</v>
      </c>
      <c r="AD293" s="33">
        <v>-2.5778922518637989E-2</v>
      </c>
      <c r="AE293" s="33">
        <v>-9.6772635202179852E-3</v>
      </c>
      <c r="AF293" s="39">
        <v>0.24136227557775899</v>
      </c>
    </row>
    <row r="295" spans="7:32">
      <c r="G295" s="45" t="s">
        <v>31</v>
      </c>
      <c r="H295">
        <v>5</v>
      </c>
      <c r="U295" s="45" t="s">
        <v>31</v>
      </c>
      <c r="V295">
        <v>5</v>
      </c>
    </row>
    <row r="296" spans="7:32">
      <c r="G296" s="24">
        <f t="array" ref="G296:R307">TRANSPOSE(G72:R83)</f>
        <v>0</v>
      </c>
      <c r="H296" s="25">
        <v>0</v>
      </c>
      <c r="I296" s="25">
        <v>0</v>
      </c>
      <c r="J296" s="25">
        <v>0</v>
      </c>
      <c r="K296" s="25">
        <v>0</v>
      </c>
      <c r="L296" s="34">
        <v>0</v>
      </c>
      <c r="M296" s="35">
        <v>0</v>
      </c>
      <c r="N296" s="35">
        <v>0</v>
      </c>
      <c r="O296" s="35">
        <v>0</v>
      </c>
      <c r="P296" s="35">
        <v>0</v>
      </c>
      <c r="Q296" s="35">
        <v>0</v>
      </c>
      <c r="R296" s="41">
        <v>0</v>
      </c>
      <c r="U296" s="24">
        <f t="array" ref="U296:AF307">TRANSPOSE(U72:AF83)</f>
        <v>0.28671897494732801</v>
      </c>
      <c r="V296" s="25">
        <v>1.0663976959882082E-6</v>
      </c>
      <c r="W296" s="25">
        <v>-1.9158630400056831E-6</v>
      </c>
      <c r="X296" s="25">
        <v>0</v>
      </c>
      <c r="Y296" s="25">
        <v>0</v>
      </c>
      <c r="Z296" s="34">
        <v>0</v>
      </c>
      <c r="AA296" s="35">
        <v>0</v>
      </c>
      <c r="AB296" s="35">
        <v>0</v>
      </c>
      <c r="AC296" s="35">
        <v>0</v>
      </c>
      <c r="AD296" s="35">
        <v>0</v>
      </c>
      <c r="AE296" s="35">
        <v>0</v>
      </c>
      <c r="AF296" s="41">
        <v>0</v>
      </c>
    </row>
    <row r="297" spans="7:32">
      <c r="G297" s="31">
        <v>0</v>
      </c>
      <c r="H297">
        <v>0</v>
      </c>
      <c r="I297">
        <v>0</v>
      </c>
      <c r="J297">
        <v>0</v>
      </c>
      <c r="K297">
        <v>0</v>
      </c>
      <c r="L297" s="38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s="38">
        <v>0</v>
      </c>
      <c r="U297" s="31">
        <v>1.0663976959882082E-6</v>
      </c>
      <c r="V297">
        <v>0.28672197051187198</v>
      </c>
      <c r="W297">
        <v>1.1447296000000051E-6</v>
      </c>
      <c r="X297">
        <v>0</v>
      </c>
      <c r="Y297">
        <v>0</v>
      </c>
      <c r="Z297" s="38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8">
        <v>0</v>
      </c>
    </row>
    <row r="298" spans="7:32">
      <c r="G298" s="31">
        <v>0</v>
      </c>
      <c r="H298">
        <v>0</v>
      </c>
      <c r="I298">
        <v>0</v>
      </c>
      <c r="J298">
        <v>0</v>
      </c>
      <c r="K298">
        <v>0</v>
      </c>
      <c r="L298" s="3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s="38">
        <v>0</v>
      </c>
      <c r="U298" s="31">
        <v>-1.9158630400056831E-6</v>
      </c>
      <c r="V298">
        <v>1.1447296000000051E-6</v>
      </c>
      <c r="W298">
        <v>0.28672164476927997</v>
      </c>
      <c r="X298">
        <v>0</v>
      </c>
      <c r="Y298">
        <v>0</v>
      </c>
      <c r="Z298" s="3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8">
        <v>0</v>
      </c>
    </row>
    <row r="299" spans="7:32">
      <c r="G299" s="31">
        <v>0</v>
      </c>
      <c r="H299">
        <v>0</v>
      </c>
      <c r="I299">
        <v>0</v>
      </c>
      <c r="J299">
        <v>0</v>
      </c>
      <c r="K299">
        <v>0</v>
      </c>
      <c r="L299" s="38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s="38">
        <v>0</v>
      </c>
      <c r="U299" s="31">
        <v>0</v>
      </c>
      <c r="V299">
        <v>0</v>
      </c>
      <c r="W299">
        <v>0</v>
      </c>
      <c r="X299">
        <v>0.42215244848803307</v>
      </c>
      <c r="Y299">
        <v>-0.142485373207865</v>
      </c>
      <c r="Z299" s="38">
        <v>-2.5876631696358003E-2</v>
      </c>
      <c r="AA299">
        <v>0</v>
      </c>
      <c r="AB299">
        <v>0</v>
      </c>
      <c r="AC299">
        <v>0</v>
      </c>
      <c r="AD299">
        <v>0</v>
      </c>
      <c r="AE299">
        <v>0</v>
      </c>
      <c r="AF299" s="38">
        <v>0</v>
      </c>
    </row>
    <row r="300" spans="7:32">
      <c r="G300" s="31">
        <v>0</v>
      </c>
      <c r="H300">
        <v>0</v>
      </c>
      <c r="I300">
        <v>0</v>
      </c>
      <c r="J300">
        <v>0</v>
      </c>
      <c r="K300">
        <v>0</v>
      </c>
      <c r="L300" s="38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s="38">
        <v>0</v>
      </c>
      <c r="U300" s="31">
        <v>0</v>
      </c>
      <c r="V300">
        <v>0</v>
      </c>
      <c r="W300">
        <v>0</v>
      </c>
      <c r="X300">
        <v>-0.14248537320786503</v>
      </c>
      <c r="Y300">
        <v>0.31441295600955999</v>
      </c>
      <c r="Z300" s="38">
        <v>-9.6443284553749953E-3</v>
      </c>
      <c r="AA300">
        <v>0</v>
      </c>
      <c r="AB300">
        <v>0</v>
      </c>
      <c r="AC300">
        <v>0</v>
      </c>
      <c r="AD300">
        <v>0</v>
      </c>
      <c r="AE300">
        <v>0</v>
      </c>
      <c r="AF300" s="38">
        <v>0</v>
      </c>
    </row>
    <row r="301" spans="7:32">
      <c r="G301" s="32">
        <v>0</v>
      </c>
      <c r="H301" s="33">
        <v>0</v>
      </c>
      <c r="I301" s="33">
        <v>0</v>
      </c>
      <c r="J301" s="33">
        <v>0</v>
      </c>
      <c r="K301" s="33">
        <v>0</v>
      </c>
      <c r="L301" s="39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s="38">
        <v>0</v>
      </c>
      <c r="U301" s="32">
        <v>0</v>
      </c>
      <c r="V301" s="33">
        <v>0</v>
      </c>
      <c r="W301" s="33">
        <v>0</v>
      </c>
      <c r="X301" s="33">
        <v>-2.5876631696358007E-2</v>
      </c>
      <c r="Y301" s="33">
        <v>-9.6443284553750092E-3</v>
      </c>
      <c r="Z301" s="39">
        <v>0.24136584052800297</v>
      </c>
      <c r="AA301">
        <v>0</v>
      </c>
      <c r="AB301">
        <v>0</v>
      </c>
      <c r="AC301">
        <v>0</v>
      </c>
      <c r="AD301">
        <v>0</v>
      </c>
      <c r="AE301">
        <v>0</v>
      </c>
      <c r="AF301" s="38">
        <v>0</v>
      </c>
    </row>
    <row r="302" spans="7:32">
      <c r="G302" s="31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8">
        <v>0</v>
      </c>
      <c r="U302" s="31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0.28671715972300799</v>
      </c>
      <c r="AB302">
        <v>1.2888063998656163E-7</v>
      </c>
      <c r="AC302">
        <v>-5.6340480003580495E-8</v>
      </c>
      <c r="AD302">
        <v>0</v>
      </c>
      <c r="AE302">
        <v>0</v>
      </c>
      <c r="AF302" s="38">
        <v>0</v>
      </c>
    </row>
    <row r="303" spans="7:32">
      <c r="G303" s="31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8">
        <v>0</v>
      </c>
      <c r="U303" s="31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1.2888064000737831E-7</v>
      </c>
      <c r="AB303">
        <v>0.28671858317311993</v>
      </c>
      <c r="AC303">
        <v>-3.4870886400639733E-7</v>
      </c>
      <c r="AD303">
        <v>0</v>
      </c>
      <c r="AE303">
        <v>0</v>
      </c>
      <c r="AF303" s="38">
        <v>0</v>
      </c>
    </row>
    <row r="304" spans="7:32">
      <c r="G304" s="31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8">
        <v>0</v>
      </c>
      <c r="U304" s="31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-5.6340480003580495E-8</v>
      </c>
      <c r="AB304">
        <v>-3.4870886399251955E-7</v>
      </c>
      <c r="AC304">
        <v>0.28671948026265598</v>
      </c>
      <c r="AD304">
        <v>0</v>
      </c>
      <c r="AE304">
        <v>0</v>
      </c>
      <c r="AF304" s="38">
        <v>0</v>
      </c>
    </row>
    <row r="305" spans="7:32">
      <c r="G305" s="31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8">
        <v>0</v>
      </c>
      <c r="U305" s="31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0.42227470494664304</v>
      </c>
      <c r="AE305">
        <v>-0.14245656584044003</v>
      </c>
      <c r="AF305" s="38">
        <v>-2.5840173137600994E-2</v>
      </c>
    </row>
    <row r="306" spans="7:32">
      <c r="G306" s="31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8">
        <v>0</v>
      </c>
      <c r="U306" s="31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-0.14245656584044003</v>
      </c>
      <c r="AE306">
        <v>0.31423686130358097</v>
      </c>
      <c r="AF306" s="38">
        <v>-9.6456580244580065E-3</v>
      </c>
    </row>
    <row r="307" spans="7:32">
      <c r="G307" s="32">
        <v>0</v>
      </c>
      <c r="H307" s="33">
        <v>0</v>
      </c>
      <c r="I307" s="33">
        <v>0</v>
      </c>
      <c r="J307" s="33">
        <v>0</v>
      </c>
      <c r="K307" s="33">
        <v>0</v>
      </c>
      <c r="L307" s="33">
        <v>0</v>
      </c>
      <c r="M307" s="33">
        <v>0</v>
      </c>
      <c r="N307" s="33">
        <v>0</v>
      </c>
      <c r="O307" s="33">
        <v>0</v>
      </c>
      <c r="P307" s="33">
        <v>0</v>
      </c>
      <c r="Q307" s="33">
        <v>0</v>
      </c>
      <c r="R307" s="39">
        <v>0</v>
      </c>
      <c r="U307" s="32">
        <v>0</v>
      </c>
      <c r="V307" s="33">
        <v>0</v>
      </c>
      <c r="W307" s="33">
        <v>0</v>
      </c>
      <c r="X307" s="33">
        <v>0</v>
      </c>
      <c r="Y307" s="33">
        <v>0</v>
      </c>
      <c r="Z307" s="33">
        <v>0</v>
      </c>
      <c r="AA307" s="33">
        <v>0</v>
      </c>
      <c r="AB307" s="33">
        <v>0</v>
      </c>
      <c r="AC307" s="33">
        <v>0</v>
      </c>
      <c r="AD307" s="33">
        <v>-2.5840173137601008E-2</v>
      </c>
      <c r="AE307" s="33">
        <v>-9.6456580244579926E-3</v>
      </c>
      <c r="AF307" s="39">
        <v>0.24141216574138497</v>
      </c>
    </row>
    <row r="309" spans="7:32">
      <c r="G309" s="45" t="s">
        <v>32</v>
      </c>
      <c r="H309">
        <v>4</v>
      </c>
      <c r="U309" s="45" t="s">
        <v>32</v>
      </c>
      <c r="V309">
        <v>4</v>
      </c>
    </row>
    <row r="310" spans="7:32">
      <c r="G310" s="24">
        <f t="array" ref="G310:R321">TRANSPOSE(G58:R69)</f>
        <v>-0.63787170872431698</v>
      </c>
      <c r="H310" s="25">
        <v>-0.24738142913074501</v>
      </c>
      <c r="I310" s="25">
        <v>0.16198006121293601</v>
      </c>
      <c r="J310" s="25">
        <v>8.5498344409985008E-3</v>
      </c>
      <c r="K310" s="25">
        <v>-0.42508682552465199</v>
      </c>
      <c r="L310" s="34">
        <v>-0.47309895486924902</v>
      </c>
      <c r="M310" s="35">
        <v>0</v>
      </c>
      <c r="N310" s="35">
        <v>0</v>
      </c>
      <c r="O310" s="35">
        <v>0</v>
      </c>
      <c r="P310" s="35">
        <v>0</v>
      </c>
      <c r="Q310" s="35">
        <v>0</v>
      </c>
      <c r="R310" s="41">
        <v>0</v>
      </c>
      <c r="U310" s="24">
        <f t="array" ref="U310:AF321">TRANSPOSE(U58:AF69)</f>
        <v>0.28672264866201602</v>
      </c>
      <c r="V310" s="25">
        <v>5.2670464004145323E-8</v>
      </c>
      <c r="W310" s="25">
        <v>-2.0472381440164722E-6</v>
      </c>
      <c r="X310" s="25">
        <v>0</v>
      </c>
      <c r="Y310" s="25">
        <v>0</v>
      </c>
      <c r="Z310" s="34">
        <v>0</v>
      </c>
      <c r="AA310" s="35">
        <v>0</v>
      </c>
      <c r="AB310" s="35">
        <v>0</v>
      </c>
      <c r="AC310" s="35">
        <v>0</v>
      </c>
      <c r="AD310" s="35">
        <v>0</v>
      </c>
      <c r="AE310" s="35">
        <v>0</v>
      </c>
      <c r="AF310" s="41">
        <v>0</v>
      </c>
    </row>
    <row r="311" spans="7:32">
      <c r="G311" s="31">
        <v>-0.24738142913074501</v>
      </c>
      <c r="H311">
        <v>-0.14250103220707899</v>
      </c>
      <c r="I311">
        <v>6.2540831933101504E-2</v>
      </c>
      <c r="J311">
        <v>9.9222664702055003E-3</v>
      </c>
      <c r="K311">
        <v>-0.17989386795017301</v>
      </c>
      <c r="L311" s="38">
        <v>-0.26859581934013499</v>
      </c>
      <c r="M311">
        <v>0</v>
      </c>
      <c r="N311">
        <v>0</v>
      </c>
      <c r="O311">
        <v>0</v>
      </c>
      <c r="P311">
        <v>0</v>
      </c>
      <c r="Q311">
        <v>0</v>
      </c>
      <c r="R311" s="38">
        <v>0</v>
      </c>
      <c r="U311" s="31">
        <v>5.2670464011084217E-8</v>
      </c>
      <c r="V311">
        <v>0.28672280337612799</v>
      </c>
      <c r="W311">
        <v>-5.393203200698693E-8</v>
      </c>
      <c r="X311">
        <v>0</v>
      </c>
      <c r="Y311">
        <v>0</v>
      </c>
      <c r="Z311" s="38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8">
        <v>0</v>
      </c>
    </row>
    <row r="312" spans="7:32">
      <c r="G312" s="31">
        <v>0.16198006121293601</v>
      </c>
      <c r="H312">
        <v>6.2540831933101504E-2</v>
      </c>
      <c r="I312">
        <v>3.18587303514801E-3</v>
      </c>
      <c r="J312">
        <v>-5.5921593172378499E-2</v>
      </c>
      <c r="K312">
        <v>8.1733867052062995E-2</v>
      </c>
      <c r="L312" s="38">
        <v>8.6068176679640507E-2</v>
      </c>
      <c r="M312">
        <v>0</v>
      </c>
      <c r="N312">
        <v>0</v>
      </c>
      <c r="O312">
        <v>0</v>
      </c>
      <c r="P312">
        <v>0</v>
      </c>
      <c r="Q312">
        <v>0</v>
      </c>
      <c r="R312" s="38">
        <v>0</v>
      </c>
      <c r="U312" s="31">
        <v>-2.0472381440095333E-6</v>
      </c>
      <c r="V312">
        <v>-5.393203200698693E-8</v>
      </c>
      <c r="W312">
        <v>0.28671971391078399</v>
      </c>
      <c r="X312">
        <v>0</v>
      </c>
      <c r="Y312">
        <v>0</v>
      </c>
      <c r="Z312" s="38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8">
        <v>0</v>
      </c>
    </row>
    <row r="313" spans="7:32">
      <c r="G313" s="31">
        <v>-8.54983444099848E-3</v>
      </c>
      <c r="H313">
        <v>-9.9222664702055194E-3</v>
      </c>
      <c r="I313">
        <v>5.5921593172378499E-2</v>
      </c>
      <c r="J313">
        <v>-9.7045588546615005E-2</v>
      </c>
      <c r="K313">
        <v>1.30909918261395E-2</v>
      </c>
      <c r="L313" s="38">
        <v>-0.16697824362036401</v>
      </c>
      <c r="M313">
        <v>0</v>
      </c>
      <c r="N313">
        <v>0</v>
      </c>
      <c r="O313">
        <v>0</v>
      </c>
      <c r="P313">
        <v>0</v>
      </c>
      <c r="Q313">
        <v>0</v>
      </c>
      <c r="R313" s="38">
        <v>0</v>
      </c>
      <c r="U313" s="31">
        <v>0</v>
      </c>
      <c r="V313">
        <v>0</v>
      </c>
      <c r="W313">
        <v>0</v>
      </c>
      <c r="X313">
        <v>0.42237314972852802</v>
      </c>
      <c r="Y313">
        <v>-0.14250310428716004</v>
      </c>
      <c r="Z313" s="38">
        <v>-2.5271505817606007E-2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8">
        <v>0</v>
      </c>
    </row>
    <row r="314" spans="7:32">
      <c r="G314" s="31">
        <v>0.42508682552465199</v>
      </c>
      <c r="H314">
        <v>0.17989386795017301</v>
      </c>
      <c r="I314">
        <v>-8.1733867052062995E-2</v>
      </c>
      <c r="J314">
        <v>1.30909918261395E-2</v>
      </c>
      <c r="K314">
        <v>0.22633697697699601</v>
      </c>
      <c r="L314" s="38">
        <v>0.40330559176886499</v>
      </c>
      <c r="M314">
        <v>0</v>
      </c>
      <c r="N314">
        <v>0</v>
      </c>
      <c r="O314">
        <v>0</v>
      </c>
      <c r="P314">
        <v>0</v>
      </c>
      <c r="Q314">
        <v>0</v>
      </c>
      <c r="R314" s="38">
        <v>0</v>
      </c>
      <c r="U314" s="31">
        <v>0</v>
      </c>
      <c r="V314">
        <v>0</v>
      </c>
      <c r="W314">
        <v>0</v>
      </c>
      <c r="X314">
        <v>-0.14250310428715998</v>
      </c>
      <c r="Y314">
        <v>0.314152538157082</v>
      </c>
      <c r="Z314" s="38">
        <v>-9.9919171248459837E-3</v>
      </c>
      <c r="AA314">
        <v>0</v>
      </c>
      <c r="AB314">
        <v>0</v>
      </c>
      <c r="AC314">
        <v>0</v>
      </c>
      <c r="AD314">
        <v>0</v>
      </c>
      <c r="AE314">
        <v>0</v>
      </c>
      <c r="AF314" s="38">
        <v>0</v>
      </c>
    </row>
    <row r="315" spans="7:32">
      <c r="G315" s="32">
        <v>0.47309895486924902</v>
      </c>
      <c r="H315" s="33">
        <v>0.26859581934013499</v>
      </c>
      <c r="I315" s="33">
        <v>-8.6068176679640507E-2</v>
      </c>
      <c r="J315" s="33">
        <v>-0.16697824362036401</v>
      </c>
      <c r="K315" s="33">
        <v>0.40330559176886499</v>
      </c>
      <c r="L315" s="39">
        <v>0.27893015716812603</v>
      </c>
      <c r="M315">
        <v>0</v>
      </c>
      <c r="N315">
        <v>0</v>
      </c>
      <c r="O315">
        <v>0</v>
      </c>
      <c r="P315">
        <v>0</v>
      </c>
      <c r="Q315">
        <v>0</v>
      </c>
      <c r="R315" s="38">
        <v>0</v>
      </c>
      <c r="U315" s="32">
        <v>0</v>
      </c>
      <c r="V315" s="33">
        <v>0</v>
      </c>
      <c r="W315" s="33">
        <v>0</v>
      </c>
      <c r="X315" s="33">
        <v>-2.5271505817606014E-2</v>
      </c>
      <c r="Y315" s="33">
        <v>-9.9919171248459698E-3</v>
      </c>
      <c r="Z315" s="39">
        <v>0.24141135681651998</v>
      </c>
      <c r="AA315">
        <v>0</v>
      </c>
      <c r="AB315">
        <v>0</v>
      </c>
      <c r="AC315">
        <v>0</v>
      </c>
      <c r="AD315">
        <v>0</v>
      </c>
      <c r="AE315">
        <v>0</v>
      </c>
      <c r="AF315" s="38">
        <v>0</v>
      </c>
    </row>
    <row r="316" spans="7:32">
      <c r="G316" s="31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8">
        <v>0</v>
      </c>
      <c r="U316" s="31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0.28672293695897599</v>
      </c>
      <c r="AB316">
        <v>6.7479551999621856E-7</v>
      </c>
      <c r="AC316">
        <v>-6.454067200817315E-8</v>
      </c>
      <c r="AD316">
        <v>0</v>
      </c>
      <c r="AE316">
        <v>0</v>
      </c>
      <c r="AF316" s="38">
        <v>0</v>
      </c>
    </row>
    <row r="317" spans="7:32">
      <c r="G317" s="31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8">
        <v>0</v>
      </c>
      <c r="U317" s="31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6.7479551999621856E-7</v>
      </c>
      <c r="AB317">
        <v>0.28672088705433596</v>
      </c>
      <c r="AC317">
        <v>8.5302067198700371E-7</v>
      </c>
      <c r="AD317">
        <v>0</v>
      </c>
      <c r="AE317">
        <v>0</v>
      </c>
      <c r="AF317" s="38">
        <v>0</v>
      </c>
    </row>
    <row r="318" spans="7:32">
      <c r="G318" s="31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8">
        <v>0</v>
      </c>
      <c r="U318" s="31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-6.454067200817315E-8</v>
      </c>
      <c r="AB318">
        <v>8.5302067198700371E-7</v>
      </c>
      <c r="AC318">
        <v>0.28672051431833601</v>
      </c>
      <c r="AD318">
        <v>0</v>
      </c>
      <c r="AE318">
        <v>0</v>
      </c>
      <c r="AF318" s="38">
        <v>0</v>
      </c>
    </row>
    <row r="319" spans="7:32">
      <c r="G319" s="31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8">
        <v>0</v>
      </c>
      <c r="U319" s="31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0.42231756584684099</v>
      </c>
      <c r="AE319">
        <v>-0.142515025978733</v>
      </c>
      <c r="AF319" s="38">
        <v>-2.5317262807863006E-2</v>
      </c>
    </row>
    <row r="320" spans="7:32">
      <c r="G320" s="31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8">
        <v>0</v>
      </c>
      <c r="U320" s="31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-0.142515025978733</v>
      </c>
      <c r="AE320">
        <v>0.31421166090020997</v>
      </c>
      <c r="AF320" s="38">
        <v>-9.9629794029379992E-3</v>
      </c>
    </row>
    <row r="321" spans="7:32">
      <c r="G321" s="32">
        <v>0</v>
      </c>
      <c r="H321" s="33">
        <v>0</v>
      </c>
      <c r="I321" s="33">
        <v>0</v>
      </c>
      <c r="J321" s="33">
        <v>0</v>
      </c>
      <c r="K321" s="33">
        <v>0</v>
      </c>
      <c r="L321" s="33">
        <v>0</v>
      </c>
      <c r="M321" s="33">
        <v>0</v>
      </c>
      <c r="N321" s="33">
        <v>0</v>
      </c>
      <c r="O321" s="33">
        <v>0</v>
      </c>
      <c r="P321" s="33">
        <v>0</v>
      </c>
      <c r="Q321" s="33">
        <v>0</v>
      </c>
      <c r="R321" s="39">
        <v>0</v>
      </c>
      <c r="U321" s="32">
        <v>0</v>
      </c>
      <c r="V321" s="33">
        <v>0</v>
      </c>
      <c r="W321" s="33">
        <v>0</v>
      </c>
      <c r="X321" s="33">
        <v>0</v>
      </c>
      <c r="Y321" s="33">
        <v>0</v>
      </c>
      <c r="Z321" s="33">
        <v>0</v>
      </c>
      <c r="AA321" s="33">
        <v>0</v>
      </c>
      <c r="AB321" s="33">
        <v>0</v>
      </c>
      <c r="AC321" s="33">
        <v>0</v>
      </c>
      <c r="AD321" s="33">
        <v>-2.5317262807863006E-2</v>
      </c>
      <c r="AE321" s="33">
        <v>-9.9629794029380131E-3</v>
      </c>
      <c r="AF321" s="39">
        <v>0.24140578557021602</v>
      </c>
    </row>
    <row r="323" spans="7:32">
      <c r="G323" s="45" t="s">
        <v>33</v>
      </c>
      <c r="H323">
        <v>3</v>
      </c>
      <c r="U323" s="45" t="s">
        <v>33</v>
      </c>
      <c r="V323">
        <v>3</v>
      </c>
    </row>
    <row r="324" spans="7:32">
      <c r="G324" s="24">
        <f t="array" ref="G324:R335">TRANSPOSE(G44:R55)</f>
        <v>-0.164001605128344</v>
      </c>
      <c r="H324" s="25">
        <v>-8.6883496863467996E-2</v>
      </c>
      <c r="I324" s="25">
        <v>-0.34030857059242497</v>
      </c>
      <c r="J324" s="25">
        <v>5.9741376736437E-2</v>
      </c>
      <c r="K324" s="25">
        <v>0.386318843141715</v>
      </c>
      <c r="L324" s="34">
        <v>-8.4073903769341499E-2</v>
      </c>
      <c r="M324" s="35">
        <v>0</v>
      </c>
      <c r="N324" s="35">
        <v>0</v>
      </c>
      <c r="O324" s="35">
        <v>0</v>
      </c>
      <c r="P324" s="35">
        <v>0</v>
      </c>
      <c r="Q324" s="35">
        <v>0</v>
      </c>
      <c r="R324" s="41">
        <v>0</v>
      </c>
      <c r="U324" s="24">
        <f t="array" ref="U324:AF335">TRANSPOSE(U44:AF55)</f>
        <v>0.28671842458828795</v>
      </c>
      <c r="V324" s="25">
        <v>2.3298007040262192E-6</v>
      </c>
      <c r="W324" s="25">
        <v>-1.7573642239962495E-6</v>
      </c>
      <c r="X324" s="25">
        <v>0</v>
      </c>
      <c r="Y324" s="25">
        <v>0</v>
      </c>
      <c r="Z324" s="34">
        <v>0</v>
      </c>
      <c r="AA324" s="35">
        <v>0</v>
      </c>
      <c r="AB324" s="35">
        <v>0</v>
      </c>
      <c r="AC324" s="35">
        <v>0</v>
      </c>
      <c r="AD324" s="35">
        <v>0</v>
      </c>
      <c r="AE324" s="35">
        <v>0</v>
      </c>
      <c r="AF324" s="41">
        <v>0</v>
      </c>
    </row>
    <row r="325" spans="7:32">
      <c r="G325" s="31">
        <v>-8.6883496863467996E-2</v>
      </c>
      <c r="H325">
        <v>-5.2438123572807999E-2</v>
      </c>
      <c r="I325">
        <v>-0.17563100022105599</v>
      </c>
      <c r="J325">
        <v>0.11010981623944199</v>
      </c>
      <c r="K325">
        <v>0.193137848410151</v>
      </c>
      <c r="L325" s="38">
        <v>-9.7055787106818003E-2</v>
      </c>
      <c r="M325">
        <v>0</v>
      </c>
      <c r="N325">
        <v>0</v>
      </c>
      <c r="O325">
        <v>0</v>
      </c>
      <c r="P325">
        <v>0</v>
      </c>
      <c r="Q325">
        <v>0</v>
      </c>
      <c r="R325" s="38">
        <v>0</v>
      </c>
      <c r="U325" s="31">
        <v>2.3298007040331581E-6</v>
      </c>
      <c r="V325">
        <v>0.28672028620390394</v>
      </c>
      <c r="W325">
        <v>1.1014635519918103E-6</v>
      </c>
      <c r="X325">
        <v>0</v>
      </c>
      <c r="Y325">
        <v>0</v>
      </c>
      <c r="Z325" s="38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8">
        <v>0</v>
      </c>
    </row>
    <row r="326" spans="7:32">
      <c r="G326" s="31">
        <v>-0.34030857059242497</v>
      </c>
      <c r="H326">
        <v>-0.17563100022105599</v>
      </c>
      <c r="I326">
        <v>-0.50877886156882601</v>
      </c>
      <c r="J326">
        <v>0.11876448996825199</v>
      </c>
      <c r="K326">
        <v>0.52272652816208198</v>
      </c>
      <c r="L326" s="38">
        <v>-0.187257420375294</v>
      </c>
      <c r="M326">
        <v>0</v>
      </c>
      <c r="N326">
        <v>0</v>
      </c>
      <c r="O326">
        <v>0</v>
      </c>
      <c r="P326">
        <v>0</v>
      </c>
      <c r="Q326">
        <v>0</v>
      </c>
      <c r="R326" s="38">
        <v>0</v>
      </c>
      <c r="U326" s="31">
        <v>-1.7573642239962495E-6</v>
      </c>
      <c r="V326">
        <v>1.1014635520056881E-6</v>
      </c>
      <c r="W326">
        <v>0.286717882028032</v>
      </c>
      <c r="X326">
        <v>0</v>
      </c>
      <c r="Y326">
        <v>0</v>
      </c>
      <c r="Z326" s="38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8">
        <v>0</v>
      </c>
    </row>
    <row r="327" spans="7:32">
      <c r="G327" s="31">
        <v>-5.9741376736437E-2</v>
      </c>
      <c r="H327">
        <v>-0.11010981623944199</v>
      </c>
      <c r="I327">
        <v>-0.11876448996825199</v>
      </c>
      <c r="J327">
        <v>-8.9308044880982998E-2</v>
      </c>
      <c r="K327">
        <v>5.6109885787041E-2</v>
      </c>
      <c r="L327" s="38">
        <v>-1.3816200542604001E-2</v>
      </c>
      <c r="M327">
        <v>0</v>
      </c>
      <c r="N327">
        <v>0</v>
      </c>
      <c r="O327">
        <v>0</v>
      </c>
      <c r="P327">
        <v>0</v>
      </c>
      <c r="Q327">
        <v>0</v>
      </c>
      <c r="R327" s="38">
        <v>0</v>
      </c>
      <c r="U327" s="31">
        <v>0</v>
      </c>
      <c r="V327">
        <v>0</v>
      </c>
      <c r="W327">
        <v>0</v>
      </c>
      <c r="X327">
        <v>0.42201492540721797</v>
      </c>
      <c r="Y327">
        <v>-0.14251925152834596</v>
      </c>
      <c r="Z327" s="38">
        <v>-2.5941969965702995E-2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8">
        <v>0</v>
      </c>
    </row>
    <row r="328" spans="7:32">
      <c r="G328" s="31">
        <v>-0.386318843141715</v>
      </c>
      <c r="H328">
        <v>-0.193137848410151</v>
      </c>
      <c r="I328">
        <v>-0.52272652816208198</v>
      </c>
      <c r="J328">
        <v>5.6109885787041E-2</v>
      </c>
      <c r="K328">
        <v>0.47247848989123897</v>
      </c>
      <c r="L328" s="38">
        <v>-0.15105237717306499</v>
      </c>
      <c r="M328">
        <v>0</v>
      </c>
      <c r="N328">
        <v>0</v>
      </c>
      <c r="O328">
        <v>0</v>
      </c>
      <c r="P328">
        <v>0</v>
      </c>
      <c r="Q328">
        <v>0</v>
      </c>
      <c r="R328" s="38">
        <v>0</v>
      </c>
      <c r="U328" s="31">
        <v>0</v>
      </c>
      <c r="V328">
        <v>0</v>
      </c>
      <c r="W328">
        <v>0</v>
      </c>
      <c r="X328">
        <v>-0.14251925152834596</v>
      </c>
      <c r="Y328">
        <v>0.31456894524359996</v>
      </c>
      <c r="Z328" s="38">
        <v>-9.609185553700994E-3</v>
      </c>
      <c r="AA328">
        <v>0</v>
      </c>
      <c r="AB328">
        <v>0</v>
      </c>
      <c r="AC328">
        <v>0</v>
      </c>
      <c r="AD328">
        <v>0</v>
      </c>
      <c r="AE328">
        <v>0</v>
      </c>
      <c r="AF328" s="38">
        <v>0</v>
      </c>
    </row>
    <row r="329" spans="7:32">
      <c r="G329" s="32">
        <v>8.4073903769341499E-2</v>
      </c>
      <c r="H329" s="33">
        <v>9.7055787106818003E-2</v>
      </c>
      <c r="I329" s="33">
        <v>0.187257420375294</v>
      </c>
      <c r="J329" s="33">
        <v>-1.3816200542604001E-2</v>
      </c>
      <c r="K329" s="33">
        <v>-0.15105237717306499</v>
      </c>
      <c r="L329" s="39">
        <v>7.7496448759496003E-2</v>
      </c>
      <c r="M329">
        <v>0</v>
      </c>
      <c r="N329">
        <v>0</v>
      </c>
      <c r="O329">
        <v>0</v>
      </c>
      <c r="P329">
        <v>0</v>
      </c>
      <c r="Q329">
        <v>0</v>
      </c>
      <c r="R329" s="38">
        <v>0</v>
      </c>
      <c r="U329" s="32">
        <v>0</v>
      </c>
      <c r="V329" s="33">
        <v>0</v>
      </c>
      <c r="W329" s="33">
        <v>0</v>
      </c>
      <c r="X329" s="33">
        <v>-2.5941969965702999E-2</v>
      </c>
      <c r="Y329" s="33">
        <v>-9.6091855537009802E-3</v>
      </c>
      <c r="Z329" s="39">
        <v>0.24134026971181902</v>
      </c>
      <c r="AA329">
        <v>0</v>
      </c>
      <c r="AB329">
        <v>0</v>
      </c>
      <c r="AC329">
        <v>0</v>
      </c>
      <c r="AD329">
        <v>0</v>
      </c>
      <c r="AE329">
        <v>0</v>
      </c>
      <c r="AF329" s="38">
        <v>0</v>
      </c>
    </row>
    <row r="330" spans="7:32">
      <c r="G330" s="31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8">
        <v>0</v>
      </c>
      <c r="U330" s="31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0.28671917542195202</v>
      </c>
      <c r="AB330">
        <v>-6.1765222399146058E-7</v>
      </c>
      <c r="AC330">
        <v>1.9979223039937044E-6</v>
      </c>
      <c r="AD330">
        <v>0</v>
      </c>
      <c r="AE330">
        <v>0</v>
      </c>
      <c r="AF330" s="38">
        <v>0</v>
      </c>
    </row>
    <row r="331" spans="7:32">
      <c r="G331" s="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8">
        <v>0</v>
      </c>
      <c r="U331" s="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-6.1765222397758279E-7</v>
      </c>
      <c r="AB331">
        <v>0.28671704543641596</v>
      </c>
      <c r="AC331">
        <v>1.0813071359971893E-6</v>
      </c>
      <c r="AD331">
        <v>0</v>
      </c>
      <c r="AE331">
        <v>0</v>
      </c>
      <c r="AF331" s="38">
        <v>0</v>
      </c>
    </row>
    <row r="332" spans="7:32">
      <c r="G332" s="31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8">
        <v>0</v>
      </c>
      <c r="U332" s="31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1.9979223040145211E-6</v>
      </c>
      <c r="AB332">
        <v>1.0813071359971893E-6</v>
      </c>
      <c r="AC332">
        <v>0.28671973188812799</v>
      </c>
      <c r="AD332">
        <v>0</v>
      </c>
      <c r="AE332">
        <v>0</v>
      </c>
      <c r="AF332" s="38">
        <v>0</v>
      </c>
    </row>
    <row r="333" spans="7:32">
      <c r="G333" s="31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8">
        <v>0</v>
      </c>
      <c r="U333" s="31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0.42215567305783308</v>
      </c>
      <c r="AE333">
        <v>-0.14248891626419502</v>
      </c>
      <c r="AF333" s="38">
        <v>-2.5890016672890988E-2</v>
      </c>
    </row>
    <row r="334" spans="7:32">
      <c r="G334" s="31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8">
        <v>0</v>
      </c>
      <c r="U334" s="31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-0.14248891626419499</v>
      </c>
      <c r="AE334">
        <v>0.31438583325783498</v>
      </c>
      <c r="AF334" s="38">
        <v>-9.6224365486769908E-3</v>
      </c>
    </row>
    <row r="335" spans="7:32">
      <c r="G335" s="32">
        <v>0</v>
      </c>
      <c r="H335" s="33">
        <v>0</v>
      </c>
      <c r="I335" s="33">
        <v>0</v>
      </c>
      <c r="J335" s="33">
        <v>0</v>
      </c>
      <c r="K335" s="33">
        <v>0</v>
      </c>
      <c r="L335" s="33">
        <v>0</v>
      </c>
      <c r="M335" s="33">
        <v>0</v>
      </c>
      <c r="N335" s="33">
        <v>0</v>
      </c>
      <c r="O335" s="33">
        <v>0</v>
      </c>
      <c r="P335" s="33">
        <v>0</v>
      </c>
      <c r="Q335" s="33">
        <v>0</v>
      </c>
      <c r="R335" s="39">
        <v>0</v>
      </c>
      <c r="U335" s="32">
        <v>0</v>
      </c>
      <c r="V335" s="33">
        <v>0</v>
      </c>
      <c r="W335" s="33">
        <v>0</v>
      </c>
      <c r="X335" s="33">
        <v>0</v>
      </c>
      <c r="Y335" s="33">
        <v>0</v>
      </c>
      <c r="Z335" s="33">
        <v>0</v>
      </c>
      <c r="AA335" s="33">
        <v>0</v>
      </c>
      <c r="AB335" s="33">
        <v>0</v>
      </c>
      <c r="AC335" s="33">
        <v>0</v>
      </c>
      <c r="AD335" s="33">
        <v>-2.5890016672890995E-2</v>
      </c>
      <c r="AE335" s="33">
        <v>-9.6224365486769908E-3</v>
      </c>
      <c r="AF335" s="39">
        <v>0.24138399467644298</v>
      </c>
    </row>
    <row r="337" spans="7:32">
      <c r="G337" s="45" t="s">
        <v>34</v>
      </c>
      <c r="H337">
        <v>2</v>
      </c>
      <c r="U337" s="45" t="s">
        <v>34</v>
      </c>
      <c r="V337">
        <v>2</v>
      </c>
    </row>
    <row r="338" spans="7:32">
      <c r="G338" s="24">
        <f t="array" ref="G338:R349">TRANSPOSE(G30:R41)</f>
        <v>0</v>
      </c>
      <c r="H338" s="25">
        <v>0</v>
      </c>
      <c r="I338" s="25">
        <v>0</v>
      </c>
      <c r="J338" s="25">
        <v>0</v>
      </c>
      <c r="K338" s="25">
        <v>0</v>
      </c>
      <c r="L338" s="34">
        <v>0</v>
      </c>
      <c r="M338" s="35">
        <v>0</v>
      </c>
      <c r="N338" s="35">
        <v>0</v>
      </c>
      <c r="O338" s="35">
        <v>0</v>
      </c>
      <c r="P338" s="35">
        <v>0</v>
      </c>
      <c r="Q338" s="35">
        <v>0</v>
      </c>
      <c r="R338" s="41">
        <v>0</v>
      </c>
      <c r="U338" s="24">
        <f t="array" ref="U338:AF349">TRANSPOSE(U30:AF41)</f>
        <v>0.28672120952832003</v>
      </c>
      <c r="V338" s="25">
        <v>-1.1272396800016127E-6</v>
      </c>
      <c r="W338" s="25">
        <v>-2.976727040068794E-7</v>
      </c>
      <c r="X338" s="25">
        <v>0</v>
      </c>
      <c r="Y338" s="25">
        <v>0</v>
      </c>
      <c r="Z338" s="34">
        <v>0</v>
      </c>
      <c r="AA338" s="35">
        <v>0</v>
      </c>
      <c r="AB338" s="35">
        <v>0</v>
      </c>
      <c r="AC338" s="35">
        <v>0</v>
      </c>
      <c r="AD338" s="35">
        <v>0</v>
      </c>
      <c r="AE338" s="35">
        <v>0</v>
      </c>
      <c r="AF338" s="41">
        <v>0</v>
      </c>
    </row>
    <row r="339" spans="7:32">
      <c r="G339" s="31">
        <v>0</v>
      </c>
      <c r="H339">
        <v>0</v>
      </c>
      <c r="I339">
        <v>0</v>
      </c>
      <c r="J339">
        <v>0</v>
      </c>
      <c r="K339">
        <v>0</v>
      </c>
      <c r="L339" s="38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s="38">
        <v>0</v>
      </c>
      <c r="U339" s="31">
        <v>-1.1272396800085516E-6</v>
      </c>
      <c r="V339">
        <v>0.28672218406092798</v>
      </c>
      <c r="W339">
        <v>4.4131942399106006E-7</v>
      </c>
      <c r="X339">
        <v>0</v>
      </c>
      <c r="Y339">
        <v>0</v>
      </c>
      <c r="Z339" s="38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8">
        <v>0</v>
      </c>
    </row>
    <row r="340" spans="7:32">
      <c r="G340" s="31">
        <v>0</v>
      </c>
      <c r="H340">
        <v>0</v>
      </c>
      <c r="I340">
        <v>0</v>
      </c>
      <c r="J340">
        <v>0</v>
      </c>
      <c r="K340">
        <v>0</v>
      </c>
      <c r="L340" s="38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s="38">
        <v>0</v>
      </c>
      <c r="U340" s="31">
        <v>-2.9767270399300161E-7</v>
      </c>
      <c r="V340">
        <v>4.4131942399106006E-7</v>
      </c>
      <c r="W340">
        <v>0.28672220636774398</v>
      </c>
      <c r="X340">
        <v>0</v>
      </c>
      <c r="Y340">
        <v>0</v>
      </c>
      <c r="Z340" s="38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8">
        <v>0</v>
      </c>
    </row>
    <row r="341" spans="7:32">
      <c r="G341" s="31">
        <v>0</v>
      </c>
      <c r="H341">
        <v>0</v>
      </c>
      <c r="I341">
        <v>0</v>
      </c>
      <c r="J341">
        <v>0</v>
      </c>
      <c r="K341">
        <v>0</v>
      </c>
      <c r="L341" s="38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s="38">
        <v>0</v>
      </c>
      <c r="U341" s="31">
        <v>0</v>
      </c>
      <c r="V341">
        <v>0</v>
      </c>
      <c r="W341">
        <v>0</v>
      </c>
      <c r="X341">
        <v>0.422082758354761</v>
      </c>
      <c r="Y341">
        <v>-0.14252873113784204</v>
      </c>
      <c r="Z341" s="38">
        <v>-2.5814063396480003E-2</v>
      </c>
      <c r="AA341">
        <v>0</v>
      </c>
      <c r="AB341">
        <v>0</v>
      </c>
      <c r="AC341">
        <v>0</v>
      </c>
      <c r="AD341">
        <v>0</v>
      </c>
      <c r="AE341">
        <v>0</v>
      </c>
      <c r="AF341" s="38">
        <v>0</v>
      </c>
    </row>
    <row r="342" spans="7:32">
      <c r="G342" s="31">
        <v>0</v>
      </c>
      <c r="H342">
        <v>0</v>
      </c>
      <c r="I342">
        <v>0</v>
      </c>
      <c r="J342">
        <v>0</v>
      </c>
      <c r="K342">
        <v>0</v>
      </c>
      <c r="L342" s="38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s="38">
        <v>0</v>
      </c>
      <c r="U342" s="31">
        <v>0</v>
      </c>
      <c r="V342">
        <v>0</v>
      </c>
      <c r="W342">
        <v>0</v>
      </c>
      <c r="X342">
        <v>-0.14252873113784204</v>
      </c>
      <c r="Y342">
        <v>0.31447778203094201</v>
      </c>
      <c r="Z342" s="38">
        <v>-9.6698405336999999E-3</v>
      </c>
      <c r="AA342">
        <v>0</v>
      </c>
      <c r="AB342">
        <v>0</v>
      </c>
      <c r="AC342">
        <v>0</v>
      </c>
      <c r="AD342">
        <v>0</v>
      </c>
      <c r="AE342">
        <v>0</v>
      </c>
      <c r="AF342" s="38">
        <v>0</v>
      </c>
    </row>
    <row r="343" spans="7:32">
      <c r="G343" s="32">
        <v>0</v>
      </c>
      <c r="H343" s="33">
        <v>0</v>
      </c>
      <c r="I343" s="33">
        <v>0</v>
      </c>
      <c r="J343" s="33">
        <v>0</v>
      </c>
      <c r="K343" s="33">
        <v>0</v>
      </c>
      <c r="L343" s="39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s="38">
        <v>0</v>
      </c>
      <c r="U343" s="32">
        <v>0</v>
      </c>
      <c r="V343" s="33">
        <v>0</v>
      </c>
      <c r="W343" s="33">
        <v>0</v>
      </c>
      <c r="X343" s="33">
        <v>-2.5814063396480003E-2</v>
      </c>
      <c r="Y343" s="33">
        <v>-9.669840533699986E-3</v>
      </c>
      <c r="Z343" s="39">
        <v>0.241376637583464</v>
      </c>
      <c r="AA343">
        <v>0</v>
      </c>
      <c r="AB343">
        <v>0</v>
      </c>
      <c r="AC343">
        <v>0</v>
      </c>
      <c r="AD343">
        <v>0</v>
      </c>
      <c r="AE343">
        <v>0</v>
      </c>
      <c r="AF343" s="38">
        <v>0</v>
      </c>
    </row>
    <row r="344" spans="7:32">
      <c r="G344" s="31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8">
        <v>0</v>
      </c>
      <c r="U344" s="31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0.28671971322265594</v>
      </c>
      <c r="AB344">
        <v>-1.4390476800463237E-7</v>
      </c>
      <c r="AC344">
        <v>-2.1889064959826343E-6</v>
      </c>
      <c r="AD344">
        <v>0</v>
      </c>
      <c r="AE344">
        <v>0</v>
      </c>
      <c r="AF344" s="38">
        <v>0</v>
      </c>
    </row>
    <row r="345" spans="7:32">
      <c r="G345" s="31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8">
        <v>0</v>
      </c>
      <c r="U345" s="31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-1.4390476800463237E-7</v>
      </c>
      <c r="AB345">
        <v>0.28672283167539203</v>
      </c>
      <c r="AC345">
        <v>-9.3886463996273317E-7</v>
      </c>
      <c r="AD345">
        <v>0</v>
      </c>
      <c r="AE345">
        <v>0</v>
      </c>
      <c r="AF345" s="38">
        <v>0</v>
      </c>
    </row>
    <row r="346" spans="7:32">
      <c r="G346" s="31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8">
        <v>0</v>
      </c>
      <c r="U346" s="31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-2.1889064959965121E-6</v>
      </c>
      <c r="AB346">
        <v>-9.3886463999048875E-7</v>
      </c>
      <c r="AC346">
        <v>0.28672088954879993</v>
      </c>
      <c r="AD346">
        <v>0</v>
      </c>
      <c r="AE346">
        <v>0</v>
      </c>
      <c r="AF346" s="38">
        <v>0</v>
      </c>
    </row>
    <row r="347" spans="7:32">
      <c r="G347" s="31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8">
        <v>0</v>
      </c>
      <c r="U347" s="31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0.42204132496776997</v>
      </c>
      <c r="AE347">
        <v>-0.142550077915094</v>
      </c>
      <c r="AF347" s="38">
        <v>-2.5748014097597992E-2</v>
      </c>
    </row>
    <row r="348" spans="7:32">
      <c r="G348" s="31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8">
        <v>0</v>
      </c>
      <c r="U348" s="31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-0.142550077915094</v>
      </c>
      <c r="AE348">
        <v>0.31452189155517107</v>
      </c>
      <c r="AF348" s="38">
        <v>-9.7113740103529772E-3</v>
      </c>
    </row>
    <row r="349" spans="7:32">
      <c r="G349" s="32">
        <v>0</v>
      </c>
      <c r="H349" s="33">
        <v>0</v>
      </c>
      <c r="I349" s="33">
        <v>0</v>
      </c>
      <c r="J349" s="33">
        <v>0</v>
      </c>
      <c r="K349" s="33">
        <v>0</v>
      </c>
      <c r="L349" s="33">
        <v>0</v>
      </c>
      <c r="M349" s="33">
        <v>0</v>
      </c>
      <c r="N349" s="33">
        <v>0</v>
      </c>
      <c r="O349" s="33">
        <v>0</v>
      </c>
      <c r="P349" s="33">
        <v>0</v>
      </c>
      <c r="Q349" s="33">
        <v>0</v>
      </c>
      <c r="R349" s="39">
        <v>0</v>
      </c>
      <c r="U349" s="32">
        <v>0</v>
      </c>
      <c r="V349" s="33">
        <v>0</v>
      </c>
      <c r="W349" s="33">
        <v>0</v>
      </c>
      <c r="X349" s="33">
        <v>0</v>
      </c>
      <c r="Y349" s="33">
        <v>0</v>
      </c>
      <c r="Z349" s="33">
        <v>0</v>
      </c>
      <c r="AA349" s="33">
        <v>0</v>
      </c>
      <c r="AB349" s="33">
        <v>0</v>
      </c>
      <c r="AC349" s="33">
        <v>0</v>
      </c>
      <c r="AD349" s="33">
        <v>-2.5748014097597992E-2</v>
      </c>
      <c r="AE349" s="33">
        <v>-9.711374010353005E-3</v>
      </c>
      <c r="AF349" s="39">
        <v>0.24137081620775097</v>
      </c>
    </row>
    <row r="351" spans="7:32">
      <c r="G351" s="45" t="s">
        <v>35</v>
      </c>
      <c r="H351">
        <v>1</v>
      </c>
      <c r="U351" s="45" t="s">
        <v>35</v>
      </c>
      <c r="V351">
        <v>1</v>
      </c>
    </row>
    <row r="352" spans="7:32">
      <c r="G352" s="24">
        <f t="array" ref="G352:R363">TRANSPOSE(G16:R27)</f>
        <v>0</v>
      </c>
      <c r="H352" s="25">
        <v>0</v>
      </c>
      <c r="I352" s="25">
        <v>0</v>
      </c>
      <c r="J352" s="25">
        <v>0</v>
      </c>
      <c r="K352" s="25">
        <v>0</v>
      </c>
      <c r="L352" s="34">
        <v>0</v>
      </c>
      <c r="M352" s="35">
        <v>0</v>
      </c>
      <c r="N352" s="35">
        <v>0</v>
      </c>
      <c r="O352" s="35">
        <v>0</v>
      </c>
      <c r="P352" s="35">
        <v>0</v>
      </c>
      <c r="Q352" s="35">
        <v>0</v>
      </c>
      <c r="R352" s="41">
        <v>0</v>
      </c>
      <c r="U352" s="24">
        <f t="array" ref="U352:AF363">TRANSPOSE(U16:AF27)</f>
        <v>0.28672080078028794</v>
      </c>
      <c r="V352" s="25">
        <v>1.8816573440078033E-6</v>
      </c>
      <c r="W352" s="25">
        <v>-1.0890199040047843E-6</v>
      </c>
      <c r="X352" s="25">
        <v>0</v>
      </c>
      <c r="Y352" s="25">
        <v>0</v>
      </c>
      <c r="Z352" s="34">
        <v>0</v>
      </c>
      <c r="AA352" s="35">
        <v>0</v>
      </c>
      <c r="AB352" s="35">
        <v>0</v>
      </c>
      <c r="AC352" s="35">
        <v>0</v>
      </c>
      <c r="AD352" s="35">
        <v>0</v>
      </c>
      <c r="AE352" s="35">
        <v>0</v>
      </c>
      <c r="AF352" s="41">
        <v>0</v>
      </c>
    </row>
    <row r="353" spans="7:32">
      <c r="G353" s="31">
        <v>0</v>
      </c>
      <c r="H353">
        <v>0</v>
      </c>
      <c r="I353">
        <v>0</v>
      </c>
      <c r="J353">
        <v>0</v>
      </c>
      <c r="K353">
        <v>0</v>
      </c>
      <c r="L353" s="38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s="38">
        <v>0</v>
      </c>
      <c r="U353" s="31">
        <v>1.8816573440078033E-6</v>
      </c>
      <c r="V353">
        <v>0.28672110149222396</v>
      </c>
      <c r="W353">
        <v>-3.2278937600604962E-7</v>
      </c>
      <c r="X353">
        <v>0</v>
      </c>
      <c r="Y353">
        <v>0</v>
      </c>
      <c r="Z353" s="38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8">
        <v>0</v>
      </c>
    </row>
    <row r="354" spans="7:32">
      <c r="G354" s="31">
        <v>0</v>
      </c>
      <c r="H354">
        <v>0</v>
      </c>
      <c r="I354">
        <v>0</v>
      </c>
      <c r="J354">
        <v>0</v>
      </c>
      <c r="K354">
        <v>0</v>
      </c>
      <c r="L354" s="38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38">
        <v>0</v>
      </c>
      <c r="U354" s="31">
        <v>-1.0890199040047843E-6</v>
      </c>
      <c r="V354">
        <v>-3.2278937599217183E-7</v>
      </c>
      <c r="W354">
        <v>0.28671799685939198</v>
      </c>
      <c r="X354">
        <v>0</v>
      </c>
      <c r="Y354">
        <v>0</v>
      </c>
      <c r="Z354" s="38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8">
        <v>0</v>
      </c>
    </row>
    <row r="355" spans="7:32">
      <c r="G355" s="31">
        <v>0</v>
      </c>
      <c r="H355">
        <v>0</v>
      </c>
      <c r="I355">
        <v>0</v>
      </c>
      <c r="J355">
        <v>0</v>
      </c>
      <c r="K355">
        <v>0</v>
      </c>
      <c r="L355" s="38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38">
        <v>0</v>
      </c>
      <c r="U355" s="31">
        <v>0</v>
      </c>
      <c r="V355">
        <v>0</v>
      </c>
      <c r="W355">
        <v>0</v>
      </c>
      <c r="X355">
        <v>0.42228952275048698</v>
      </c>
      <c r="Y355">
        <v>-0.14247227859133504</v>
      </c>
      <c r="Z355" s="38">
        <v>-2.5549782884350006E-2</v>
      </c>
      <c r="AA355">
        <v>0</v>
      </c>
      <c r="AB355">
        <v>0</v>
      </c>
      <c r="AC355">
        <v>0</v>
      </c>
      <c r="AD355">
        <v>0</v>
      </c>
      <c r="AE355">
        <v>0</v>
      </c>
      <c r="AF355" s="38">
        <v>0</v>
      </c>
    </row>
    <row r="356" spans="7:32">
      <c r="G356" s="31">
        <v>0</v>
      </c>
      <c r="H356">
        <v>0</v>
      </c>
      <c r="I356">
        <v>0</v>
      </c>
      <c r="J356">
        <v>0</v>
      </c>
      <c r="K356">
        <v>0</v>
      </c>
      <c r="L356" s="38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s="38">
        <v>0</v>
      </c>
      <c r="U356" s="31">
        <v>0</v>
      </c>
      <c r="V356">
        <v>0</v>
      </c>
      <c r="W356">
        <v>0</v>
      </c>
      <c r="X356">
        <v>-0.14247227859133502</v>
      </c>
      <c r="Y356">
        <v>0.31429694003573505</v>
      </c>
      <c r="Z356" s="38">
        <v>-9.8613496633779829E-3</v>
      </c>
      <c r="AA356">
        <v>0</v>
      </c>
      <c r="AB356">
        <v>0</v>
      </c>
      <c r="AC356">
        <v>0</v>
      </c>
      <c r="AD356">
        <v>0</v>
      </c>
      <c r="AE356">
        <v>0</v>
      </c>
      <c r="AF356" s="38">
        <v>0</v>
      </c>
    </row>
    <row r="357" spans="7:32">
      <c r="G357" s="32">
        <v>0</v>
      </c>
      <c r="H357" s="33">
        <v>0</v>
      </c>
      <c r="I357" s="33">
        <v>0</v>
      </c>
      <c r="J357" s="33">
        <v>0</v>
      </c>
      <c r="K357" s="33">
        <v>0</v>
      </c>
      <c r="L357" s="39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s="38">
        <v>0</v>
      </c>
      <c r="U357" s="32">
        <v>0</v>
      </c>
      <c r="V357" s="33">
        <v>0</v>
      </c>
      <c r="W357" s="33">
        <v>0</v>
      </c>
      <c r="X357" s="33">
        <v>-2.5549782884350003E-2</v>
      </c>
      <c r="Y357" s="33">
        <v>-9.8613496633779968E-3</v>
      </c>
      <c r="Z357" s="39">
        <v>0.241342584181376</v>
      </c>
      <c r="AA357">
        <v>0</v>
      </c>
      <c r="AB357">
        <v>0</v>
      </c>
      <c r="AC357">
        <v>0</v>
      </c>
      <c r="AD357">
        <v>0</v>
      </c>
      <c r="AE357">
        <v>0</v>
      </c>
      <c r="AF357" s="38">
        <v>0</v>
      </c>
    </row>
    <row r="358" spans="7:32">
      <c r="G358" s="31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8">
        <v>0</v>
      </c>
      <c r="U358" s="31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0.28672098990079997</v>
      </c>
      <c r="AB358">
        <v>9.6194559991158446E-8</v>
      </c>
      <c r="AC358">
        <v>-3.2069631999975812E-7</v>
      </c>
      <c r="AD358">
        <v>0</v>
      </c>
      <c r="AE358">
        <v>0</v>
      </c>
      <c r="AF358" s="38">
        <v>0</v>
      </c>
    </row>
    <row r="359" spans="7:32">
      <c r="G359" s="31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8">
        <v>0</v>
      </c>
      <c r="U359" s="31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9.6194559970341764E-8</v>
      </c>
      <c r="AB359">
        <v>0.28671919681126401</v>
      </c>
      <c r="AC359">
        <v>-2.0193689596881281E-7</v>
      </c>
      <c r="AD359">
        <v>0</v>
      </c>
      <c r="AE359">
        <v>0</v>
      </c>
      <c r="AF359" s="38">
        <v>0</v>
      </c>
    </row>
    <row r="360" spans="7:32">
      <c r="G360" s="31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8">
        <v>0</v>
      </c>
      <c r="U360" s="31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-3.2069631999975812E-7</v>
      </c>
      <c r="AB360">
        <v>-2.019368959826906E-7</v>
      </c>
      <c r="AC360">
        <v>0.28671880939519995</v>
      </c>
      <c r="AD360">
        <v>0</v>
      </c>
      <c r="AE360">
        <v>0</v>
      </c>
      <c r="AF360" s="38">
        <v>0</v>
      </c>
    </row>
    <row r="361" spans="7:32">
      <c r="G361" s="3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8">
        <v>0</v>
      </c>
      <c r="U361" s="3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0.42240263194152505</v>
      </c>
      <c r="AE361">
        <v>-0.14244139396387001</v>
      </c>
      <c r="AF361" s="38">
        <v>-2.5508381611209999E-2</v>
      </c>
    </row>
    <row r="362" spans="7:32">
      <c r="G362" s="31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8">
        <v>0</v>
      </c>
      <c r="U362" s="31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-0.14244139396387004</v>
      </c>
      <c r="AE362">
        <v>0.31416803369581509</v>
      </c>
      <c r="AF362" s="38">
        <v>-9.8836681424709777E-3</v>
      </c>
    </row>
    <row r="363" spans="7:32">
      <c r="G363" s="32">
        <v>0</v>
      </c>
      <c r="H363" s="33">
        <v>0</v>
      </c>
      <c r="I363" s="33">
        <v>0</v>
      </c>
      <c r="J363" s="33">
        <v>0</v>
      </c>
      <c r="K363" s="33">
        <v>0</v>
      </c>
      <c r="L363" s="33">
        <v>0</v>
      </c>
      <c r="M363" s="33">
        <v>0</v>
      </c>
      <c r="N363" s="33">
        <v>0</v>
      </c>
      <c r="O363" s="33">
        <v>0</v>
      </c>
      <c r="P363" s="33">
        <v>0</v>
      </c>
      <c r="Q363" s="33">
        <v>0</v>
      </c>
      <c r="R363" s="39">
        <v>0</v>
      </c>
      <c r="U363" s="32">
        <v>0</v>
      </c>
      <c r="V363" s="33">
        <v>0</v>
      </c>
      <c r="W363" s="33">
        <v>0</v>
      </c>
      <c r="X363" s="33">
        <v>0</v>
      </c>
      <c r="Y363" s="33">
        <v>0</v>
      </c>
      <c r="Z363" s="33">
        <v>0</v>
      </c>
      <c r="AA363" s="33">
        <v>0</v>
      </c>
      <c r="AB363" s="33">
        <v>0</v>
      </c>
      <c r="AC363" s="33">
        <v>0</v>
      </c>
      <c r="AD363" s="33">
        <v>-2.5508381611210003E-2</v>
      </c>
      <c r="AE363" s="33">
        <v>-9.8836681424709916E-3</v>
      </c>
      <c r="AF363" s="39">
        <v>0.24135888577982301</v>
      </c>
    </row>
    <row r="365" spans="7:32">
      <c r="G365" s="45" t="s">
        <v>36</v>
      </c>
      <c r="H365">
        <v>0</v>
      </c>
      <c r="U365" s="45" t="s">
        <v>36</v>
      </c>
      <c r="V365">
        <v>0</v>
      </c>
    </row>
    <row r="366" spans="7:32">
      <c r="G366" s="24">
        <f t="array" ref="G366:R377">TRANSPOSE(G2:R13)</f>
        <v>0</v>
      </c>
      <c r="H366" s="25">
        <v>0</v>
      </c>
      <c r="I366" s="25">
        <v>0</v>
      </c>
      <c r="J366" s="25">
        <v>0</v>
      </c>
      <c r="K366" s="25">
        <v>0</v>
      </c>
      <c r="L366" s="34">
        <v>0</v>
      </c>
      <c r="M366" s="35">
        <v>0</v>
      </c>
      <c r="N366" s="35">
        <v>0</v>
      </c>
      <c r="O366" s="35">
        <v>0</v>
      </c>
      <c r="P366" s="35">
        <v>0</v>
      </c>
      <c r="Q366" s="35">
        <v>0</v>
      </c>
      <c r="R366" s="41">
        <v>0</v>
      </c>
      <c r="U366" s="24">
        <f t="array" ref="U366:AF377">TRANSPOSE(U2:AF13)</f>
        <v>0.28671871515033592</v>
      </c>
      <c r="V366" s="25">
        <v>3.4979840005111562E-7</v>
      </c>
      <c r="W366" s="25">
        <v>2.1907128320078351E-6</v>
      </c>
      <c r="X366" s="25">
        <v>0</v>
      </c>
      <c r="Y366" s="25">
        <v>0</v>
      </c>
      <c r="Z366" s="34">
        <v>0</v>
      </c>
      <c r="AA366" s="35">
        <v>0</v>
      </c>
      <c r="AB366" s="35">
        <v>0</v>
      </c>
      <c r="AC366" s="35">
        <v>0</v>
      </c>
      <c r="AD366" s="35">
        <v>0</v>
      </c>
      <c r="AE366" s="35">
        <v>0</v>
      </c>
      <c r="AF366" s="41">
        <v>0</v>
      </c>
    </row>
    <row r="367" spans="7:32">
      <c r="G367" s="31">
        <v>0</v>
      </c>
      <c r="H367">
        <v>0</v>
      </c>
      <c r="I367">
        <v>0</v>
      </c>
      <c r="J367">
        <v>0</v>
      </c>
      <c r="K367">
        <v>0</v>
      </c>
      <c r="L367" s="38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38">
        <v>0</v>
      </c>
      <c r="U367" s="31">
        <v>3.4979840003723783E-7</v>
      </c>
      <c r="V367">
        <v>0.28672055660953594</v>
      </c>
      <c r="W367">
        <v>-2.3602503679970299E-6</v>
      </c>
      <c r="X367">
        <v>0</v>
      </c>
      <c r="Y367">
        <v>0</v>
      </c>
      <c r="Z367" s="38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8">
        <v>0</v>
      </c>
    </row>
    <row r="368" spans="7:32">
      <c r="G368" s="31">
        <v>0</v>
      </c>
      <c r="H368">
        <v>0</v>
      </c>
      <c r="I368">
        <v>0</v>
      </c>
      <c r="J368">
        <v>0</v>
      </c>
      <c r="K368">
        <v>0</v>
      </c>
      <c r="L368" s="3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s="38">
        <v>0</v>
      </c>
      <c r="U368" s="31">
        <v>2.1907128320078351E-6</v>
      </c>
      <c r="V368">
        <v>-2.3602503679970299E-6</v>
      </c>
      <c r="W368">
        <v>0.28671838917836795</v>
      </c>
      <c r="X368">
        <v>0</v>
      </c>
      <c r="Y368">
        <v>0</v>
      </c>
      <c r="Z368" s="3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8">
        <v>0</v>
      </c>
    </row>
    <row r="369" spans="7:32">
      <c r="G369" s="31">
        <v>0</v>
      </c>
      <c r="H369">
        <v>0</v>
      </c>
      <c r="I369">
        <v>0</v>
      </c>
      <c r="J369">
        <v>0</v>
      </c>
      <c r="K369">
        <v>0</v>
      </c>
      <c r="L369" s="38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38">
        <v>0</v>
      </c>
      <c r="U369" s="31">
        <v>0</v>
      </c>
      <c r="V369">
        <v>0</v>
      </c>
      <c r="W369">
        <v>0</v>
      </c>
      <c r="X369">
        <v>0.4218785111085</v>
      </c>
      <c r="Y369">
        <v>-0.142581226887808</v>
      </c>
      <c r="Z369" s="38">
        <v>-2.5709594661045984E-2</v>
      </c>
      <c r="AA369">
        <v>0</v>
      </c>
      <c r="AB369">
        <v>0</v>
      </c>
      <c r="AC369">
        <v>0</v>
      </c>
      <c r="AD369">
        <v>0</v>
      </c>
      <c r="AE369">
        <v>0</v>
      </c>
      <c r="AF369" s="38">
        <v>0</v>
      </c>
    </row>
    <row r="370" spans="7:32">
      <c r="G370" s="31">
        <v>0</v>
      </c>
      <c r="H370">
        <v>0</v>
      </c>
      <c r="I370">
        <v>0</v>
      </c>
      <c r="J370">
        <v>0</v>
      </c>
      <c r="K370">
        <v>0</v>
      </c>
      <c r="L370" s="38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38">
        <v>0</v>
      </c>
      <c r="U370" s="31">
        <v>0</v>
      </c>
      <c r="V370">
        <v>0</v>
      </c>
      <c r="W370">
        <v>0</v>
      </c>
      <c r="X370">
        <v>-0.142581226887808</v>
      </c>
      <c r="Y370">
        <v>0.31479127408176499</v>
      </c>
      <c r="Z370" s="38">
        <v>-9.7895003976159883E-3</v>
      </c>
      <c r="AA370">
        <v>0</v>
      </c>
      <c r="AB370">
        <v>0</v>
      </c>
      <c r="AC370">
        <v>0</v>
      </c>
      <c r="AD370">
        <v>0</v>
      </c>
      <c r="AE370">
        <v>0</v>
      </c>
      <c r="AF370" s="38">
        <v>0</v>
      </c>
    </row>
    <row r="371" spans="7:32">
      <c r="G371" s="32">
        <v>0</v>
      </c>
      <c r="H371" s="33">
        <v>0</v>
      </c>
      <c r="I371" s="33">
        <v>0</v>
      </c>
      <c r="J371" s="33">
        <v>0</v>
      </c>
      <c r="K371" s="33">
        <v>0</v>
      </c>
      <c r="L371" s="39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38">
        <v>0</v>
      </c>
      <c r="U371" s="32">
        <v>0</v>
      </c>
      <c r="V371" s="33">
        <v>0</v>
      </c>
      <c r="W371" s="33">
        <v>0</v>
      </c>
      <c r="X371" s="33">
        <v>-2.5709594661045998E-2</v>
      </c>
      <c r="Y371" s="33">
        <v>-9.7895003976160022E-3</v>
      </c>
      <c r="Z371" s="39">
        <v>0.24125700026953098</v>
      </c>
      <c r="AA371">
        <v>0</v>
      </c>
      <c r="AB371">
        <v>0</v>
      </c>
      <c r="AC371">
        <v>0</v>
      </c>
      <c r="AD371">
        <v>0</v>
      </c>
      <c r="AE371">
        <v>0</v>
      </c>
      <c r="AF371" s="38">
        <v>0</v>
      </c>
    </row>
    <row r="372" spans="7:32">
      <c r="G372" s="31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8">
        <v>0</v>
      </c>
      <c r="U372" s="31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0.28671796870348798</v>
      </c>
      <c r="AB372">
        <v>4.9378918398623739E-7</v>
      </c>
      <c r="AC372">
        <v>-2.2645145601046801E-7</v>
      </c>
      <c r="AD372">
        <v>0</v>
      </c>
      <c r="AE372">
        <v>0</v>
      </c>
      <c r="AF372" s="38">
        <v>0</v>
      </c>
    </row>
    <row r="373" spans="7:32">
      <c r="G373" s="31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8">
        <v>0</v>
      </c>
      <c r="U373" s="31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4.937891839792985E-7</v>
      </c>
      <c r="AB373">
        <v>0.28671804302131199</v>
      </c>
      <c r="AC373">
        <v>-7.1410483200307073E-7</v>
      </c>
      <c r="AD373">
        <v>0</v>
      </c>
      <c r="AE373">
        <v>0</v>
      </c>
      <c r="AF373" s="38">
        <v>0</v>
      </c>
    </row>
    <row r="374" spans="7:32">
      <c r="G374" s="31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8">
        <v>0</v>
      </c>
      <c r="U374" s="31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-2.2645145601046801E-7</v>
      </c>
      <c r="AB374">
        <v>-7.1410483200307073E-7</v>
      </c>
      <c r="AC374">
        <v>0.28672004779622401</v>
      </c>
      <c r="AD374">
        <v>0</v>
      </c>
      <c r="AE374">
        <v>0</v>
      </c>
      <c r="AF374" s="38">
        <v>0</v>
      </c>
    </row>
    <row r="375" spans="7:32">
      <c r="G375" s="31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8">
        <v>0</v>
      </c>
      <c r="U375" s="31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0.42201628138475805</v>
      </c>
      <c r="AE375">
        <v>-0.14252205935777398</v>
      </c>
      <c r="AF375" s="38">
        <v>-2.5676232312233996E-2</v>
      </c>
    </row>
    <row r="376" spans="7:32">
      <c r="G376" s="31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8">
        <v>0</v>
      </c>
      <c r="U376" s="31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-0.14252205935777404</v>
      </c>
      <c r="AE376">
        <v>0.31468465088354197</v>
      </c>
      <c r="AF376" s="38">
        <v>-9.8398581906340016E-3</v>
      </c>
    </row>
    <row r="377" spans="7:32">
      <c r="G377" s="32">
        <v>0</v>
      </c>
      <c r="H377" s="33">
        <v>0</v>
      </c>
      <c r="I377" s="33">
        <v>0</v>
      </c>
      <c r="J377" s="33">
        <v>0</v>
      </c>
      <c r="K377" s="33">
        <v>0</v>
      </c>
      <c r="L377" s="33">
        <v>0</v>
      </c>
      <c r="M377" s="33">
        <v>0</v>
      </c>
      <c r="N377" s="33">
        <v>0</v>
      </c>
      <c r="O377" s="33">
        <v>0</v>
      </c>
      <c r="P377" s="33">
        <v>0</v>
      </c>
      <c r="Q377" s="33">
        <v>0</v>
      </c>
      <c r="R377" s="39">
        <v>0</v>
      </c>
      <c r="U377" s="32">
        <v>0</v>
      </c>
      <c r="V377" s="33">
        <v>0</v>
      </c>
      <c r="W377" s="33">
        <v>0</v>
      </c>
      <c r="X377" s="33">
        <v>0</v>
      </c>
      <c r="Y377" s="33">
        <v>0</v>
      </c>
      <c r="Z377" s="33">
        <v>0</v>
      </c>
      <c r="AA377" s="33">
        <v>0</v>
      </c>
      <c r="AB377" s="33">
        <v>0</v>
      </c>
      <c r="AC377" s="33">
        <v>0</v>
      </c>
      <c r="AD377" s="33">
        <v>-2.5676232312234003E-2</v>
      </c>
      <c r="AE377" s="33">
        <v>-9.8398581906339877E-3</v>
      </c>
      <c r="AF377" s="39">
        <v>0.24122356890019897</v>
      </c>
    </row>
    <row r="393" spans="37:37">
      <c r="AK393">
        <v>0</v>
      </c>
    </row>
  </sheetData>
  <phoneticPr fontId="5" type="noConversion"/>
  <conditionalFormatting sqref="G2:L7">
    <cfRule type="colorScale" priority="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1:AJ51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5:AJ65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3:AJ93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7:AJ107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5:AJ135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4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:AJ9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2:AJ64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2:AJ144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6:AJ148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0:AJ17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4:AJ176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4:AJ106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0:AJ92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8:AJ50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2:AJ134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72:AJ78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:AJ18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0:AJ22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0:AJ32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4:AJ36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4:AJ116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8:AJ120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56:AJ158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0:AJ16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393"/>
  <sheetViews>
    <sheetView topLeftCell="Y1" workbookViewId="0">
      <selection activeCell="AG1" sqref="AG1:AX200"/>
    </sheetView>
  </sheetViews>
  <sheetFormatPr baseColWidth="10" defaultColWidth="9" defaultRowHeight="14"/>
  <sheetData>
    <row r="1" spans="1:62" ht="15" thickBot="1">
      <c r="A1" t="s">
        <v>0</v>
      </c>
      <c r="C1" t="s">
        <v>1</v>
      </c>
      <c r="F1" s="21"/>
      <c r="G1" s="22" t="s">
        <v>2</v>
      </c>
      <c r="H1" s="22">
        <v>26</v>
      </c>
      <c r="I1" s="21"/>
      <c r="J1" s="21"/>
      <c r="K1" s="21"/>
      <c r="L1" s="21"/>
      <c r="T1" s="40" t="s">
        <v>3</v>
      </c>
      <c r="U1" s="21" t="s">
        <v>2</v>
      </c>
      <c r="V1" s="21">
        <v>26</v>
      </c>
      <c r="W1" s="21"/>
      <c r="X1" s="21"/>
      <c r="Y1" s="21"/>
      <c r="Z1" s="21"/>
      <c r="AH1" s="42" t="s">
        <v>4</v>
      </c>
      <c r="AL1" t="s">
        <v>5</v>
      </c>
      <c r="AY1" s="44" t="s">
        <v>6</v>
      </c>
    </row>
    <row r="2" spans="1:62">
      <c r="C2" s="23" t="s">
        <v>7</v>
      </c>
      <c r="F2" s="21"/>
      <c r="G2" s="24">
        <v>5.2066703563999968E-4</v>
      </c>
      <c r="H2" s="25">
        <v>3.0185147867440002E-3</v>
      </c>
      <c r="I2" s="25">
        <v>2.1554615373080006E-3</v>
      </c>
      <c r="J2" s="25">
        <v>-1.3489836650360004E-3</v>
      </c>
      <c r="K2" s="25">
        <v>2.5677343058040005E-3</v>
      </c>
      <c r="L2" s="34">
        <v>-7.3905791954400073E-4</v>
      </c>
      <c r="M2" s="35"/>
      <c r="N2" s="35"/>
      <c r="O2" s="35"/>
      <c r="P2" s="35"/>
      <c r="Q2" s="35"/>
      <c r="R2" s="41"/>
      <c r="U2" s="24">
        <f t="array" ref="U2:AF13">MMULT(MMULT(AL2:AW13,AY2:BJ13),TRANSPOSE(AL2:AW13))</f>
        <v>0.28671871515033592</v>
      </c>
      <c r="V2" s="25">
        <v>3.4979840003723783E-7</v>
      </c>
      <c r="W2" s="25">
        <v>2.1907128320078351E-6</v>
      </c>
      <c r="X2" s="25">
        <v>0</v>
      </c>
      <c r="Y2" s="25">
        <v>0</v>
      </c>
      <c r="Z2" s="34">
        <v>0</v>
      </c>
      <c r="AA2" s="35">
        <v>0</v>
      </c>
      <c r="AB2" s="35">
        <v>0</v>
      </c>
      <c r="AC2" s="35">
        <v>0</v>
      </c>
      <c r="AD2" s="35">
        <v>0</v>
      </c>
      <c r="AE2" s="35">
        <v>0</v>
      </c>
      <c r="AF2" s="41">
        <v>0</v>
      </c>
      <c r="AH2" s="43">
        <v>-0.82311999999999996</v>
      </c>
      <c r="AI2" s="35">
        <v>0.50938000000000005</v>
      </c>
      <c r="AJ2" s="41">
        <v>0.251</v>
      </c>
      <c r="AL2" s="43">
        <f t="array" ref="AL2:AN4">AH2:AJ4</f>
        <v>-0.82311999999999996</v>
      </c>
      <c r="AM2" s="35">
        <v>0.50938000000000005</v>
      </c>
      <c r="AN2" s="35">
        <v>0.251</v>
      </c>
      <c r="AO2" s="35">
        <v>0</v>
      </c>
      <c r="AP2" s="35">
        <v>0</v>
      </c>
      <c r="AQ2" s="41">
        <v>0</v>
      </c>
      <c r="AR2" s="35">
        <v>0</v>
      </c>
      <c r="AS2" s="35">
        <v>0</v>
      </c>
      <c r="AT2" s="35">
        <v>0</v>
      </c>
      <c r="AU2" s="35">
        <v>0</v>
      </c>
      <c r="AV2" s="35">
        <v>0</v>
      </c>
      <c r="AW2" s="41">
        <v>0</v>
      </c>
      <c r="AY2" s="13">
        <v>0.28671999999999997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8">
        <v>0</v>
      </c>
    </row>
    <row r="3" spans="1:62">
      <c r="A3" s="21"/>
      <c r="B3" s="21" t="s">
        <v>8</v>
      </c>
      <c r="C3" s="21"/>
      <c r="D3" s="21"/>
      <c r="F3" s="21"/>
      <c r="G3" s="26">
        <v>2.9857717292019995E-3</v>
      </c>
      <c r="H3" s="21">
        <v>1.036521428393E-2</v>
      </c>
      <c r="I3" s="21">
        <v>8.1161730346150009E-3</v>
      </c>
      <c r="J3" s="21">
        <v>-1.8131056413400043E-4</v>
      </c>
      <c r="K3" s="21">
        <v>7.4811938281180001E-3</v>
      </c>
      <c r="L3" s="36">
        <v>-8.6805801896799994E-3</v>
      </c>
      <c r="R3" s="38"/>
      <c r="U3" s="26">
        <v>3.4979840005111562E-7</v>
      </c>
      <c r="V3" s="21">
        <v>0.28672055660953594</v>
      </c>
      <c r="W3" s="21">
        <v>-2.3602503679970299E-6</v>
      </c>
      <c r="X3" s="21">
        <v>0</v>
      </c>
      <c r="Y3" s="21">
        <v>0</v>
      </c>
      <c r="Z3" s="36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8">
        <v>0</v>
      </c>
      <c r="AH3" s="31">
        <v>0.56511999999999996</v>
      </c>
      <c r="AI3">
        <v>0.69137999999999999</v>
      </c>
      <c r="AJ3" s="38">
        <v>0.45014999999999999</v>
      </c>
      <c r="AL3" s="31">
        <v>0.56511999999999996</v>
      </c>
      <c r="AM3">
        <v>0.69137999999999999</v>
      </c>
      <c r="AN3">
        <v>0.45014999999999999</v>
      </c>
      <c r="AO3">
        <v>0</v>
      </c>
      <c r="AP3">
        <v>0</v>
      </c>
      <c r="AQ3" s="38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8">
        <v>0</v>
      </c>
      <c r="AY3" s="15">
        <v>0</v>
      </c>
      <c r="AZ3" s="2">
        <v>0.28671999999999997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19">
        <v>0</v>
      </c>
    </row>
    <row r="4" spans="1:62" ht="15" thickBot="1">
      <c r="A4" s="21" t="s">
        <v>9</v>
      </c>
      <c r="B4" s="27">
        <v>8</v>
      </c>
      <c r="C4" s="28">
        <v>17</v>
      </c>
      <c r="D4" s="28">
        <v>26</v>
      </c>
      <c r="F4" s="21"/>
      <c r="G4" s="26">
        <v>2.1285898241289996E-3</v>
      </c>
      <c r="H4" s="21">
        <v>8.1078628049629994E-3</v>
      </c>
      <c r="I4" s="21">
        <v>5.6639862484509996E-3</v>
      </c>
      <c r="J4" s="21">
        <v>-2.5271548135150008E-3</v>
      </c>
      <c r="K4" s="21">
        <v>5.9295814834390004E-3</v>
      </c>
      <c r="L4" s="36">
        <v>-5.8479701202130002E-3</v>
      </c>
      <c r="R4" s="38"/>
      <c r="U4" s="26">
        <v>2.1907128320078351E-6</v>
      </c>
      <c r="V4" s="21">
        <v>-2.3602503679970299E-6</v>
      </c>
      <c r="W4" s="21">
        <v>0.28671838917836795</v>
      </c>
      <c r="X4" s="21">
        <v>0</v>
      </c>
      <c r="Y4" s="21">
        <v>0</v>
      </c>
      <c r="Z4" s="36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8">
        <v>0</v>
      </c>
      <c r="AH4" s="32">
        <v>5.5750000000000001E-2</v>
      </c>
      <c r="AI4" s="33">
        <v>0.51236999999999999</v>
      </c>
      <c r="AJ4" s="39">
        <v>-0.85694999999999999</v>
      </c>
      <c r="AL4" s="31">
        <v>5.5750000000000001E-2</v>
      </c>
      <c r="AM4">
        <v>0.51236999999999999</v>
      </c>
      <c r="AN4">
        <v>-0.85694999999999999</v>
      </c>
      <c r="AO4">
        <v>0</v>
      </c>
      <c r="AP4">
        <v>0</v>
      </c>
      <c r="AQ4" s="38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8">
        <v>0</v>
      </c>
      <c r="AY4" s="15">
        <v>0</v>
      </c>
      <c r="AZ4" s="2">
        <v>0</v>
      </c>
      <c r="BA4" s="2">
        <v>0.28671999999999997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19">
        <v>0</v>
      </c>
    </row>
    <row r="5" spans="1:62" ht="15" thickBot="1">
      <c r="A5" s="21"/>
      <c r="B5" s="27">
        <v>5</v>
      </c>
      <c r="C5" s="28">
        <v>14</v>
      </c>
      <c r="D5" s="28">
        <v>23</v>
      </c>
      <c r="F5" s="21"/>
      <c r="G5" s="26">
        <v>1.3553243625539996E-3</v>
      </c>
      <c r="H5" s="21">
        <v>1.6585089693399956E-4</v>
      </c>
      <c r="I5" s="21">
        <v>2.5253552287639999E-3</v>
      </c>
      <c r="J5" s="21">
        <v>-1.2999232964765999E-2</v>
      </c>
      <c r="K5" s="21">
        <v>7.1989996515259991E-3</v>
      </c>
      <c r="L5" s="36">
        <v>3.080262053566E-3</v>
      </c>
      <c r="R5" s="38"/>
      <c r="U5" s="26">
        <v>0</v>
      </c>
      <c r="V5" s="21">
        <v>0</v>
      </c>
      <c r="W5" s="21">
        <v>0</v>
      </c>
      <c r="X5" s="21">
        <v>0.422770951178988</v>
      </c>
      <c r="Y5" s="21">
        <v>-0.14228851031654799</v>
      </c>
      <c r="Z5" s="36">
        <v>-2.5937992280169991E-2</v>
      </c>
      <c r="AA5">
        <v>0</v>
      </c>
      <c r="AB5">
        <v>0</v>
      </c>
      <c r="AC5">
        <v>0</v>
      </c>
      <c r="AD5">
        <v>0</v>
      </c>
      <c r="AE5">
        <v>0</v>
      </c>
      <c r="AF5" s="38">
        <v>0</v>
      </c>
      <c r="AL5" s="31">
        <v>0</v>
      </c>
      <c r="AM5">
        <v>0</v>
      </c>
      <c r="AN5">
        <v>0</v>
      </c>
      <c r="AO5">
        <f t="array" ref="AO5:AQ7">AH2:AJ4</f>
        <v>-0.82311999999999996</v>
      </c>
      <c r="AP5">
        <v>0.50938000000000005</v>
      </c>
      <c r="AQ5" s="38">
        <v>0.251</v>
      </c>
      <c r="AR5">
        <v>0</v>
      </c>
      <c r="AS5">
        <v>0</v>
      </c>
      <c r="AT5">
        <v>0</v>
      </c>
      <c r="AU5">
        <v>0</v>
      </c>
      <c r="AV5">
        <v>0</v>
      </c>
      <c r="AW5" s="38">
        <v>0</v>
      </c>
      <c r="AY5" s="15">
        <v>0</v>
      </c>
      <c r="AZ5" s="2">
        <v>0</v>
      </c>
      <c r="BA5" s="2">
        <v>0</v>
      </c>
      <c r="BB5" s="2">
        <v>0.52222000000000002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19">
        <v>0</v>
      </c>
    </row>
    <row r="6" spans="1:62">
      <c r="A6" s="21"/>
      <c r="B6" s="27">
        <v>2</v>
      </c>
      <c r="C6" s="27">
        <v>11</v>
      </c>
      <c r="D6" s="28">
        <v>20</v>
      </c>
      <c r="F6" s="21"/>
      <c r="G6" s="26">
        <v>-2.5590824670939996E-3</v>
      </c>
      <c r="H6" s="21">
        <v>-7.4572000562899993E-3</v>
      </c>
      <c r="I6" s="21">
        <v>-5.9166490370499989E-3</v>
      </c>
      <c r="J6" s="21">
        <v>7.1906940227299994E-3</v>
      </c>
      <c r="K6" s="21">
        <v>-7.6246327964059994E-3</v>
      </c>
      <c r="L6" s="36">
        <v>5.6243311650169998E-3</v>
      </c>
      <c r="R6" s="38"/>
      <c r="U6" s="26">
        <v>0</v>
      </c>
      <c r="V6" s="21">
        <v>0</v>
      </c>
      <c r="W6" s="21">
        <v>0</v>
      </c>
      <c r="X6" s="21">
        <v>-0.14228851031654799</v>
      </c>
      <c r="Y6" s="21">
        <v>0.31598167067618799</v>
      </c>
      <c r="Z6" s="36">
        <v>-1.0256462434369992E-2</v>
      </c>
      <c r="AA6">
        <v>0</v>
      </c>
      <c r="AB6">
        <v>0</v>
      </c>
      <c r="AC6">
        <v>0</v>
      </c>
      <c r="AD6">
        <v>0</v>
      </c>
      <c r="AE6">
        <v>0</v>
      </c>
      <c r="AF6" s="38">
        <v>0</v>
      </c>
      <c r="AH6" s="43">
        <v>-0.82337000000000005</v>
      </c>
      <c r="AI6" s="35">
        <v>0.50883999999999996</v>
      </c>
      <c r="AJ6" s="41">
        <v>0.25126999999999999</v>
      </c>
      <c r="AL6" s="31">
        <v>0</v>
      </c>
      <c r="AM6">
        <v>0</v>
      </c>
      <c r="AN6">
        <v>0</v>
      </c>
      <c r="AO6">
        <v>0.56511999999999996</v>
      </c>
      <c r="AP6">
        <v>0.69137999999999999</v>
      </c>
      <c r="AQ6" s="38">
        <v>0.45014999999999999</v>
      </c>
      <c r="AR6">
        <v>0</v>
      </c>
      <c r="AS6">
        <v>0</v>
      </c>
      <c r="AT6">
        <v>0</v>
      </c>
      <c r="AU6">
        <v>0</v>
      </c>
      <c r="AV6">
        <v>0</v>
      </c>
      <c r="AW6" s="38">
        <v>0</v>
      </c>
      <c r="AY6" s="15">
        <v>0</v>
      </c>
      <c r="AZ6" s="2">
        <v>0</v>
      </c>
      <c r="BA6" s="2">
        <v>0</v>
      </c>
      <c r="BB6" s="2">
        <v>0</v>
      </c>
      <c r="BC6" s="2">
        <v>0.20355000000000001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19">
        <v>0</v>
      </c>
    </row>
    <row r="7" spans="1:62" ht="15" thickBot="1">
      <c r="A7" s="21"/>
      <c r="B7" s="21"/>
      <c r="C7" s="21"/>
      <c r="D7" s="21" t="s">
        <v>10</v>
      </c>
      <c r="F7" s="21"/>
      <c r="G7" s="29">
        <v>7.1471708514499915E-4</v>
      </c>
      <c r="H7" s="30">
        <v>8.6968992748029991E-3</v>
      </c>
      <c r="I7" s="30">
        <v>5.846089751693E-3</v>
      </c>
      <c r="J7" s="30">
        <v>3.1012066574179998E-3</v>
      </c>
      <c r="K7" s="30">
        <v>5.6437423909900001E-3</v>
      </c>
      <c r="L7" s="37">
        <v>-1.1256016282054001E-2</v>
      </c>
      <c r="R7" s="38"/>
      <c r="U7" s="29">
        <v>0</v>
      </c>
      <c r="V7" s="30">
        <v>0</v>
      </c>
      <c r="W7" s="30">
        <v>0</v>
      </c>
      <c r="X7" s="30">
        <v>-2.5937992280169988E-2</v>
      </c>
      <c r="Y7" s="30">
        <v>-1.0256462434369992E-2</v>
      </c>
      <c r="Z7" s="37">
        <v>0.24317415605714499</v>
      </c>
      <c r="AA7">
        <v>0</v>
      </c>
      <c r="AB7">
        <v>0</v>
      </c>
      <c r="AC7">
        <v>0</v>
      </c>
      <c r="AD7">
        <v>0</v>
      </c>
      <c r="AE7">
        <v>0</v>
      </c>
      <c r="AF7" s="38">
        <v>0</v>
      </c>
      <c r="AH7" s="31">
        <v>0.56476999999999999</v>
      </c>
      <c r="AI7">
        <v>0.69135999999999997</v>
      </c>
      <c r="AJ7" s="38">
        <v>0.45061000000000001</v>
      </c>
      <c r="AL7" s="32">
        <v>0</v>
      </c>
      <c r="AM7" s="33">
        <v>0</v>
      </c>
      <c r="AN7" s="33">
        <v>0</v>
      </c>
      <c r="AO7" s="33">
        <v>5.5750000000000001E-2</v>
      </c>
      <c r="AP7" s="33">
        <v>0.51236999999999999</v>
      </c>
      <c r="AQ7" s="39">
        <v>-0.85694999999999999</v>
      </c>
      <c r="AR7">
        <v>0</v>
      </c>
      <c r="AS7">
        <v>0</v>
      </c>
      <c r="AT7">
        <v>0</v>
      </c>
      <c r="AU7">
        <v>0</v>
      </c>
      <c r="AV7">
        <v>0</v>
      </c>
      <c r="AW7" s="38">
        <v>0</v>
      </c>
      <c r="AY7" s="15">
        <v>0</v>
      </c>
      <c r="AZ7" s="2">
        <v>0</v>
      </c>
      <c r="BA7" s="2">
        <v>0</v>
      </c>
      <c r="BB7" s="2">
        <v>0</v>
      </c>
      <c r="BC7" s="2">
        <v>0</v>
      </c>
      <c r="BD7" s="2">
        <v>0.25616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19">
        <v>0</v>
      </c>
    </row>
    <row r="8" spans="1:62" ht="15" thickBot="1">
      <c r="A8" s="21"/>
      <c r="B8" s="21" t="s">
        <v>11</v>
      </c>
      <c r="C8" s="21"/>
      <c r="D8" s="21"/>
      <c r="F8" s="21"/>
      <c r="G8" s="26"/>
      <c r="H8" s="21"/>
      <c r="I8" s="21"/>
      <c r="J8" s="21"/>
      <c r="K8" s="21"/>
      <c r="L8" s="21"/>
      <c r="R8" s="38"/>
      <c r="U8" s="26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>
        <v>0.28671796870348798</v>
      </c>
      <c r="AB8">
        <v>4.937891839792985E-7</v>
      </c>
      <c r="AC8">
        <v>-2.2645145601046801E-7</v>
      </c>
      <c r="AD8">
        <v>0</v>
      </c>
      <c r="AE8">
        <v>0</v>
      </c>
      <c r="AF8" s="38">
        <v>0</v>
      </c>
      <c r="AH8" s="32">
        <v>5.5570000000000001E-2</v>
      </c>
      <c r="AI8" s="33">
        <v>0.51293</v>
      </c>
      <c r="AJ8" s="39">
        <v>-0.85663</v>
      </c>
      <c r="AL8" s="31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3">
        <f t="array" ref="AR8:AT10">AH6:AJ8</f>
        <v>-0.82337000000000005</v>
      </c>
      <c r="AS8" s="35">
        <v>0.50883999999999996</v>
      </c>
      <c r="AT8" s="35">
        <v>0.25126999999999999</v>
      </c>
      <c r="AU8" s="35">
        <v>0</v>
      </c>
      <c r="AV8" s="35">
        <v>0</v>
      </c>
      <c r="AW8" s="41">
        <v>0</v>
      </c>
      <c r="AY8" s="15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0.28671999999999997</v>
      </c>
      <c r="BF8" s="2">
        <v>0</v>
      </c>
      <c r="BG8" s="2">
        <v>0</v>
      </c>
      <c r="BH8" s="2">
        <v>0</v>
      </c>
      <c r="BI8" s="2">
        <v>0</v>
      </c>
      <c r="BJ8" s="19">
        <v>0</v>
      </c>
    </row>
    <row r="9" spans="1:62">
      <c r="A9" s="21" t="s">
        <v>9</v>
      </c>
      <c r="B9" s="27">
        <v>7</v>
      </c>
      <c r="C9" s="28">
        <v>16</v>
      </c>
      <c r="D9" s="28">
        <v>25</v>
      </c>
      <c r="F9" s="21"/>
      <c r="G9" s="26"/>
      <c r="H9" s="21"/>
      <c r="I9" s="21"/>
      <c r="J9" s="21"/>
      <c r="K9" s="21"/>
      <c r="L9" s="21"/>
      <c r="R9" s="38"/>
      <c r="U9" s="26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>
        <v>4.9378918398623739E-7</v>
      </c>
      <c r="AB9">
        <v>0.28671804302131199</v>
      </c>
      <c r="AC9">
        <v>-7.1410483200307073E-7</v>
      </c>
      <c r="AD9">
        <v>0</v>
      </c>
      <c r="AE9">
        <v>0</v>
      </c>
      <c r="AF9" s="38">
        <v>0</v>
      </c>
      <c r="AL9" s="31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1">
        <v>0.56476999999999999</v>
      </c>
      <c r="AS9">
        <v>0.69135999999999997</v>
      </c>
      <c r="AT9">
        <v>0.45061000000000001</v>
      </c>
      <c r="AU9">
        <v>0</v>
      </c>
      <c r="AV9">
        <v>0</v>
      </c>
      <c r="AW9" s="38">
        <v>0</v>
      </c>
      <c r="AY9" s="15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0.28671999999999997</v>
      </c>
      <c r="BG9" s="2">
        <v>0</v>
      </c>
      <c r="BH9" s="2">
        <v>0</v>
      </c>
      <c r="BI9" s="2">
        <v>0</v>
      </c>
      <c r="BJ9" s="19">
        <v>0</v>
      </c>
    </row>
    <row r="10" spans="1:62">
      <c r="A10" s="21"/>
      <c r="B10" s="27">
        <v>4</v>
      </c>
      <c r="C10" s="28">
        <v>13</v>
      </c>
      <c r="D10" s="28">
        <v>22</v>
      </c>
      <c r="F10" s="21"/>
      <c r="G10" s="26"/>
      <c r="H10" s="21"/>
      <c r="I10" s="21"/>
      <c r="J10" s="21"/>
      <c r="K10" s="21"/>
      <c r="L10" s="21"/>
      <c r="R10" s="38"/>
      <c r="U10" s="26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>
        <v>-2.2645145601046801E-7</v>
      </c>
      <c r="AB10">
        <v>-7.1410483200307073E-7</v>
      </c>
      <c r="AC10">
        <v>0.28672004779622401</v>
      </c>
      <c r="AD10">
        <v>0</v>
      </c>
      <c r="AE10">
        <v>0</v>
      </c>
      <c r="AF10" s="38">
        <v>0</v>
      </c>
      <c r="AL10" s="31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1">
        <v>5.5570000000000001E-2</v>
      </c>
      <c r="AS10">
        <v>0.51293</v>
      </c>
      <c r="AT10">
        <v>-0.85663</v>
      </c>
      <c r="AU10">
        <v>0</v>
      </c>
      <c r="AV10">
        <v>0</v>
      </c>
      <c r="AW10" s="38">
        <v>0</v>
      </c>
      <c r="AY10" s="15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0.28671999999999997</v>
      </c>
      <c r="BH10" s="2">
        <v>0</v>
      </c>
      <c r="BI10" s="2">
        <v>0</v>
      </c>
      <c r="BJ10" s="19">
        <v>0</v>
      </c>
    </row>
    <row r="11" spans="1:62">
      <c r="A11" s="21"/>
      <c r="B11" s="27">
        <v>1</v>
      </c>
      <c r="C11" s="27">
        <v>10</v>
      </c>
      <c r="D11" s="28">
        <v>19</v>
      </c>
      <c r="F11" s="21"/>
      <c r="G11" s="26"/>
      <c r="H11" s="21"/>
      <c r="I11" s="21"/>
      <c r="J11" s="21"/>
      <c r="K11" s="21"/>
      <c r="L11" s="21"/>
      <c r="R11" s="38"/>
      <c r="U11" s="26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>
        <v>0</v>
      </c>
      <c r="AB11">
        <v>0</v>
      </c>
      <c r="AC11">
        <v>0</v>
      </c>
      <c r="AD11">
        <v>0.42290872759366205</v>
      </c>
      <c r="AE11">
        <v>-0.14222912049960604</v>
      </c>
      <c r="AF11" s="38">
        <v>-2.5904863290954015E-2</v>
      </c>
      <c r="AL11" s="3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1">
        <v>0</v>
      </c>
      <c r="AS11">
        <v>0</v>
      </c>
      <c r="AT11">
        <v>0</v>
      </c>
      <c r="AU11">
        <f t="array" ref="AU11:AW13">AH6:AJ8</f>
        <v>-0.82337000000000005</v>
      </c>
      <c r="AV11">
        <v>0.50883999999999996</v>
      </c>
      <c r="AW11" s="38">
        <v>0.25126999999999999</v>
      </c>
      <c r="AY11" s="15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0.52222000000000002</v>
      </c>
      <c r="BI11" s="2">
        <v>0</v>
      </c>
      <c r="BJ11" s="19">
        <v>0</v>
      </c>
    </row>
    <row r="12" spans="1:62">
      <c r="A12" s="21"/>
      <c r="B12" s="21"/>
      <c r="C12" s="21"/>
      <c r="D12" s="21" t="s">
        <v>10</v>
      </c>
      <c r="F12" s="21"/>
      <c r="G12" s="26"/>
      <c r="H12" s="21"/>
      <c r="I12" s="21"/>
      <c r="J12" s="21"/>
      <c r="K12" s="21"/>
      <c r="L12" s="21"/>
      <c r="R12" s="38"/>
      <c r="U12" s="26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>
        <v>0</v>
      </c>
      <c r="AB12">
        <v>0</v>
      </c>
      <c r="AC12">
        <v>0</v>
      </c>
      <c r="AD12">
        <v>-0.14222912049960601</v>
      </c>
      <c r="AE12">
        <v>0.31587566343065399</v>
      </c>
      <c r="AF12" s="38">
        <v>-1.0307059981889993E-2</v>
      </c>
      <c r="AL12" s="31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1">
        <v>0</v>
      </c>
      <c r="AS12">
        <v>0</v>
      </c>
      <c r="AT12">
        <v>0</v>
      </c>
      <c r="AU12">
        <v>0.56476999999999999</v>
      </c>
      <c r="AV12">
        <v>0.69135999999999997</v>
      </c>
      <c r="AW12" s="38">
        <v>0.45061000000000001</v>
      </c>
      <c r="AY12" s="15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0.20355000000000001</v>
      </c>
      <c r="BJ12" s="19">
        <v>0</v>
      </c>
    </row>
    <row r="13" spans="1:62" ht="15" thickBot="1">
      <c r="A13" s="21"/>
      <c r="B13" s="21" t="s">
        <v>12</v>
      </c>
      <c r="C13" s="21"/>
      <c r="D13" s="21"/>
      <c r="F13" s="21"/>
      <c r="G13" s="29"/>
      <c r="H13" s="30"/>
      <c r="I13" s="30"/>
      <c r="J13" s="30"/>
      <c r="K13" s="30"/>
      <c r="L13" s="30"/>
      <c r="M13" s="33"/>
      <c r="N13" s="33"/>
      <c r="O13" s="33"/>
      <c r="P13" s="33"/>
      <c r="Q13" s="33"/>
      <c r="R13" s="39"/>
      <c r="U13" s="29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3">
        <v>0</v>
      </c>
      <c r="AB13" s="33">
        <v>0</v>
      </c>
      <c r="AC13" s="33">
        <v>0</v>
      </c>
      <c r="AD13" s="33">
        <v>-2.5904863290953994E-2</v>
      </c>
      <c r="AE13" s="33">
        <v>-1.0307059981889979E-2</v>
      </c>
      <c r="AF13" s="39">
        <v>0.24314009970917699</v>
      </c>
      <c r="AL13" s="32">
        <v>0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  <c r="AR13" s="32">
        <v>0</v>
      </c>
      <c r="AS13" s="33">
        <v>0</v>
      </c>
      <c r="AT13" s="33">
        <v>0</v>
      </c>
      <c r="AU13" s="33">
        <v>5.5570000000000001E-2</v>
      </c>
      <c r="AV13" s="33">
        <v>0.51293</v>
      </c>
      <c r="AW13" s="39">
        <v>-0.85663</v>
      </c>
      <c r="AY13" s="16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20">
        <v>0.25616</v>
      </c>
    </row>
    <row r="14" spans="1:62">
      <c r="A14" s="21" t="s">
        <v>9</v>
      </c>
      <c r="B14" s="27">
        <v>6</v>
      </c>
      <c r="C14" s="28">
        <v>15</v>
      </c>
      <c r="D14" s="28">
        <v>24</v>
      </c>
      <c r="F14" s="21"/>
      <c r="G14" s="21"/>
      <c r="H14" s="21"/>
      <c r="I14" s="21"/>
      <c r="J14" s="21"/>
      <c r="K14" s="21"/>
      <c r="L14" s="21"/>
      <c r="U14" s="21"/>
      <c r="V14" s="21"/>
      <c r="W14" s="21"/>
      <c r="X14" s="21"/>
      <c r="Y14" s="21"/>
      <c r="Z14" s="21"/>
    </row>
    <row r="15" spans="1:62" ht="15" thickBot="1">
      <c r="A15" s="21"/>
      <c r="B15" s="27">
        <v>3</v>
      </c>
      <c r="C15" s="27">
        <v>12</v>
      </c>
      <c r="D15" s="28">
        <v>21</v>
      </c>
      <c r="F15" s="21"/>
      <c r="G15" s="21" t="s">
        <v>13</v>
      </c>
      <c r="H15" s="21">
        <v>25</v>
      </c>
      <c r="I15" s="21"/>
      <c r="J15" s="21"/>
      <c r="K15" s="21"/>
      <c r="L15" s="21"/>
      <c r="U15" s="21" t="s">
        <v>13</v>
      </c>
      <c r="V15" s="21">
        <v>25</v>
      </c>
      <c r="W15" s="21"/>
      <c r="X15" s="21"/>
      <c r="Y15" s="21"/>
      <c r="Z15" s="21"/>
      <c r="AL15" t="s">
        <v>5</v>
      </c>
    </row>
    <row r="16" spans="1:62">
      <c r="A16" s="21"/>
      <c r="B16" s="27">
        <v>0</v>
      </c>
      <c r="C16" s="27">
        <v>9</v>
      </c>
      <c r="D16" s="28">
        <v>18</v>
      </c>
      <c r="E16" s="21"/>
      <c r="F16" s="21"/>
      <c r="G16" s="24">
        <v>1.4326550116049996E-3</v>
      </c>
      <c r="H16" s="25">
        <v>1.8885476169060002E-3</v>
      </c>
      <c r="I16" s="25">
        <v>3.9827315579999724E-6</v>
      </c>
      <c r="J16" s="25">
        <v>-7.4872761861500008E-4</v>
      </c>
      <c r="K16" s="25">
        <v>-3.4720907054199983E-4</v>
      </c>
      <c r="L16" s="34">
        <v>-3.9442269095000003E-4</v>
      </c>
      <c r="M16" s="35"/>
      <c r="N16" s="35"/>
      <c r="O16" s="35"/>
      <c r="P16" s="35"/>
      <c r="Q16" s="35"/>
      <c r="R16" s="41"/>
      <c r="U16" s="24">
        <f t="array" ref="U16:AF27">MMULT(MMULT(AL16:AW27,AY2:BJ13),TRANSPOSE(AL16:AW27))</f>
        <v>0.28672080078028794</v>
      </c>
      <c r="V16" s="25">
        <v>1.8816573440078033E-6</v>
      </c>
      <c r="W16" s="25">
        <v>-1.0890199040047843E-6</v>
      </c>
      <c r="X16" s="25">
        <v>0</v>
      </c>
      <c r="Y16" s="25">
        <v>0</v>
      </c>
      <c r="Z16" s="34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41">
        <v>0</v>
      </c>
      <c r="AH16" s="43">
        <v>-0.82396999999999998</v>
      </c>
      <c r="AI16" s="35">
        <v>0.50871999999999995</v>
      </c>
      <c r="AJ16" s="41">
        <v>0.24956</v>
      </c>
      <c r="AL16" s="43">
        <f t="array" ref="AL16:AN18">AH16:AJ18</f>
        <v>-0.82396999999999998</v>
      </c>
      <c r="AM16" s="35">
        <v>0.50871999999999995</v>
      </c>
      <c r="AN16" s="35">
        <v>0.24956</v>
      </c>
      <c r="AO16" s="35">
        <v>0</v>
      </c>
      <c r="AP16" s="35">
        <v>0</v>
      </c>
      <c r="AQ16" s="41">
        <v>0</v>
      </c>
      <c r="AR16" s="35">
        <v>0</v>
      </c>
      <c r="AS16" s="35">
        <v>0</v>
      </c>
      <c r="AT16" s="35">
        <v>0</v>
      </c>
      <c r="AU16" s="35">
        <v>0</v>
      </c>
      <c r="AV16" s="35">
        <v>0</v>
      </c>
      <c r="AW16" s="41">
        <v>0</v>
      </c>
    </row>
    <row r="17" spans="1:49">
      <c r="A17" s="21"/>
      <c r="B17" s="21"/>
      <c r="C17" s="21"/>
      <c r="D17" s="21" t="s">
        <v>10</v>
      </c>
      <c r="G17" s="31">
        <v>1.8865855095150002E-3</v>
      </c>
      <c r="H17">
        <v>1.742742178822E-3</v>
      </c>
      <c r="I17">
        <v>-6.069009819899999E-4</v>
      </c>
      <c r="J17">
        <v>1.2052394211950004E-3</v>
      </c>
      <c r="K17">
        <v>-1.499885361546E-3</v>
      </c>
      <c r="L17" s="38">
        <v>-1.419485497618E-3</v>
      </c>
      <c r="R17" s="38"/>
      <c r="U17" s="26">
        <v>1.8816573440078033E-6</v>
      </c>
      <c r="V17" s="21">
        <v>0.28672110149222396</v>
      </c>
      <c r="W17" s="21">
        <v>-3.2278937599217183E-7</v>
      </c>
      <c r="X17" s="21">
        <v>0</v>
      </c>
      <c r="Y17" s="21">
        <v>0</v>
      </c>
      <c r="Z17" s="36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8">
        <v>0</v>
      </c>
      <c r="AH17" s="31">
        <v>0.56393000000000004</v>
      </c>
      <c r="AI17">
        <v>0.69328000000000001</v>
      </c>
      <c r="AJ17" s="38">
        <v>0.44872000000000001</v>
      </c>
      <c r="AL17" s="31">
        <v>0.56393000000000004</v>
      </c>
      <c r="AM17">
        <v>0.69328000000000001</v>
      </c>
      <c r="AN17">
        <v>0.44872000000000001</v>
      </c>
      <c r="AO17">
        <v>0</v>
      </c>
      <c r="AP17">
        <v>0</v>
      </c>
      <c r="AQ17" s="38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8">
        <v>0</v>
      </c>
    </row>
    <row r="18" spans="1:49" ht="15" thickBot="1">
      <c r="E18" s="21"/>
      <c r="G18" s="31">
        <v>1.0669177620000185E-5</v>
      </c>
      <c r="H18">
        <v>-5.9831683633599991E-4</v>
      </c>
      <c r="I18">
        <v>-1.565374037388E-3</v>
      </c>
      <c r="J18">
        <v>2.4889633319700004E-3</v>
      </c>
      <c r="K18">
        <v>-2.802017247818E-3</v>
      </c>
      <c r="L18" s="38">
        <v>3.1945503509399998E-4</v>
      </c>
      <c r="R18" s="38"/>
      <c r="U18" s="26">
        <v>-1.0890199040047843E-6</v>
      </c>
      <c r="V18" s="21">
        <v>-3.2278937600604962E-7</v>
      </c>
      <c r="W18" s="21">
        <v>0.28671799685939198</v>
      </c>
      <c r="X18" s="21">
        <v>0</v>
      </c>
      <c r="Y18" s="21">
        <v>0</v>
      </c>
      <c r="Z18" s="36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8">
        <v>0</v>
      </c>
      <c r="AH18" s="32">
        <v>5.5259999999999997E-2</v>
      </c>
      <c r="AI18" s="33">
        <v>0.51046000000000002</v>
      </c>
      <c r="AJ18" s="39">
        <v>-0.85811999999999999</v>
      </c>
      <c r="AL18" s="31">
        <v>5.5259999999999997E-2</v>
      </c>
      <c r="AM18">
        <v>0.51046000000000002</v>
      </c>
      <c r="AN18">
        <v>-0.85811999999999999</v>
      </c>
      <c r="AO18">
        <v>0</v>
      </c>
      <c r="AP18">
        <v>0</v>
      </c>
      <c r="AQ18" s="3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8">
        <v>0</v>
      </c>
    </row>
    <row r="19" spans="1:49" ht="15" thickBot="1">
      <c r="E19" s="21"/>
      <c r="G19" s="31">
        <v>7.5084126756500003E-4</v>
      </c>
      <c r="H19">
        <v>-1.2183782667870003E-3</v>
      </c>
      <c r="I19">
        <v>-2.4779451985509999E-3</v>
      </c>
      <c r="J19">
        <v>5.1281837668499999E-3</v>
      </c>
      <c r="K19">
        <v>-7.3086515632120007E-3</v>
      </c>
      <c r="L19" s="38">
        <v>3.3667072318620001E-3</v>
      </c>
      <c r="R19" s="38"/>
      <c r="U19" s="26">
        <v>0</v>
      </c>
      <c r="V19" s="21">
        <v>0</v>
      </c>
      <c r="W19" s="21">
        <v>0</v>
      </c>
      <c r="X19" s="21">
        <v>0.42318065664209398</v>
      </c>
      <c r="Y19" s="21">
        <v>-0.14218091051967002</v>
      </c>
      <c r="Z19" s="36">
        <v>-2.5777200288276004E-2</v>
      </c>
      <c r="AA19">
        <v>0</v>
      </c>
      <c r="AB19">
        <v>0</v>
      </c>
      <c r="AC19">
        <v>0</v>
      </c>
      <c r="AD19">
        <v>0</v>
      </c>
      <c r="AE19">
        <v>0</v>
      </c>
      <c r="AF19" s="38">
        <v>0</v>
      </c>
      <c r="AL19" s="31">
        <v>0</v>
      </c>
      <c r="AM19">
        <v>0</v>
      </c>
      <c r="AN19">
        <v>0</v>
      </c>
      <c r="AO19">
        <f t="array" ref="AO19:AQ21">AH16:AJ18</f>
        <v>-0.82396999999999998</v>
      </c>
      <c r="AP19">
        <v>0.50871999999999995</v>
      </c>
      <c r="AQ19" s="38">
        <v>0.24956</v>
      </c>
      <c r="AR19">
        <v>0</v>
      </c>
      <c r="AS19">
        <v>0</v>
      </c>
      <c r="AT19">
        <v>0</v>
      </c>
      <c r="AU19">
        <v>0</v>
      </c>
      <c r="AV19">
        <v>0</v>
      </c>
      <c r="AW19" s="38">
        <v>0</v>
      </c>
    </row>
    <row r="20" spans="1:49">
      <c r="C20" s="46" t="s">
        <v>94</v>
      </c>
      <c r="E20" s="21"/>
      <c r="G20" s="31">
        <v>3.4791445217499992E-4</v>
      </c>
      <c r="H20">
        <v>1.5124486441070004E-3</v>
      </c>
      <c r="I20">
        <v>2.8103379731830003E-3</v>
      </c>
      <c r="J20">
        <v>-7.3286372155300017E-3</v>
      </c>
      <c r="K20">
        <v>6.1702753042560008E-3</v>
      </c>
      <c r="L20" s="38">
        <v>-6.1115011417000003E-4</v>
      </c>
      <c r="R20" s="38"/>
      <c r="U20" s="26">
        <v>0</v>
      </c>
      <c r="V20" s="21">
        <v>0</v>
      </c>
      <c r="W20" s="21">
        <v>0</v>
      </c>
      <c r="X20" s="21">
        <v>-0.14218091051967002</v>
      </c>
      <c r="Y20" s="21">
        <v>0.3154862781525421</v>
      </c>
      <c r="Z20" s="36">
        <v>-1.0327364119787991E-2</v>
      </c>
      <c r="AA20">
        <v>0</v>
      </c>
      <c r="AB20">
        <v>0</v>
      </c>
      <c r="AC20">
        <v>0</v>
      </c>
      <c r="AD20">
        <v>0</v>
      </c>
      <c r="AE20">
        <v>0</v>
      </c>
      <c r="AF20" s="38">
        <v>0</v>
      </c>
      <c r="AH20" s="43">
        <v>-0.82420000000000004</v>
      </c>
      <c r="AI20" s="35">
        <v>0.50849999999999995</v>
      </c>
      <c r="AJ20" s="41">
        <v>0.24925</v>
      </c>
      <c r="AL20" s="31">
        <v>0</v>
      </c>
      <c r="AM20">
        <v>0</v>
      </c>
      <c r="AN20">
        <v>0</v>
      </c>
      <c r="AO20">
        <v>0.56393000000000004</v>
      </c>
      <c r="AP20">
        <v>0.69328000000000001</v>
      </c>
      <c r="AQ20" s="38">
        <v>0.44872000000000001</v>
      </c>
      <c r="AR20">
        <v>0</v>
      </c>
      <c r="AS20">
        <v>0</v>
      </c>
      <c r="AT20">
        <v>0</v>
      </c>
      <c r="AU20">
        <v>0</v>
      </c>
      <c r="AV20">
        <v>0</v>
      </c>
      <c r="AW20" s="38">
        <v>0</v>
      </c>
    </row>
    <row r="21" spans="1:49" ht="15" thickBot="1">
      <c r="C21" s="46" t="s">
        <v>95</v>
      </c>
      <c r="E21" s="21"/>
      <c r="G21" s="32">
        <v>3.9531957864E-4</v>
      </c>
      <c r="H21" s="33">
        <v>1.4221814877940001E-3</v>
      </c>
      <c r="I21" s="33">
        <v>-3.1243193368199994E-4</v>
      </c>
      <c r="J21" s="33">
        <v>3.3664924299399998E-3</v>
      </c>
      <c r="K21" s="33">
        <v>-6.1209100647200039E-4</v>
      </c>
      <c r="L21" s="39">
        <v>-3.2484940990759998E-3</v>
      </c>
      <c r="R21" s="38"/>
      <c r="U21" s="29">
        <v>0</v>
      </c>
      <c r="V21" s="30">
        <v>0</v>
      </c>
      <c r="W21" s="30">
        <v>0</v>
      </c>
      <c r="X21" s="30">
        <v>-2.5777200288276E-2</v>
      </c>
      <c r="Y21" s="30">
        <v>-1.0327364119787977E-2</v>
      </c>
      <c r="Z21" s="37">
        <v>0.243262112421156</v>
      </c>
      <c r="AA21">
        <v>0</v>
      </c>
      <c r="AB21">
        <v>0</v>
      </c>
      <c r="AC21">
        <v>0</v>
      </c>
      <c r="AD21">
        <v>0</v>
      </c>
      <c r="AE21">
        <v>0</v>
      </c>
      <c r="AF21" s="38">
        <v>0</v>
      </c>
      <c r="AH21" s="31">
        <v>0.56361000000000006</v>
      </c>
      <c r="AI21">
        <v>0.69371000000000005</v>
      </c>
      <c r="AJ21" s="38">
        <v>0.44845000000000002</v>
      </c>
      <c r="AL21" s="32">
        <v>0</v>
      </c>
      <c r="AM21" s="33">
        <v>0</v>
      </c>
      <c r="AN21" s="33">
        <v>0</v>
      </c>
      <c r="AO21" s="33">
        <v>5.5259999999999997E-2</v>
      </c>
      <c r="AP21" s="33">
        <v>0.51046000000000002</v>
      </c>
      <c r="AQ21" s="39">
        <v>-0.85811999999999999</v>
      </c>
      <c r="AR21">
        <v>0</v>
      </c>
      <c r="AS21">
        <v>0</v>
      </c>
      <c r="AT21">
        <v>0</v>
      </c>
      <c r="AU21">
        <v>0</v>
      </c>
      <c r="AV21">
        <v>0</v>
      </c>
      <c r="AW21" s="38">
        <v>0</v>
      </c>
    </row>
    <row r="22" spans="1:49" ht="15" thickBot="1">
      <c r="E22" s="21"/>
      <c r="G22" s="31"/>
      <c r="R22" s="38"/>
      <c r="U22" s="26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>
        <v>0.28672098990079997</v>
      </c>
      <c r="AB22">
        <v>9.6194559970341764E-8</v>
      </c>
      <c r="AC22">
        <v>-3.2069631999975812E-7</v>
      </c>
      <c r="AD22">
        <v>0</v>
      </c>
      <c r="AE22">
        <v>0</v>
      </c>
      <c r="AF22" s="38">
        <v>0</v>
      </c>
      <c r="AH22" s="32">
        <v>5.5129999999999998E-2</v>
      </c>
      <c r="AI22" s="33">
        <v>0.51009000000000004</v>
      </c>
      <c r="AJ22" s="39">
        <v>-0.85834999999999995</v>
      </c>
      <c r="AL22" s="31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43">
        <f t="array" ref="AR22:AT24">AH20:AJ22</f>
        <v>-0.82420000000000004</v>
      </c>
      <c r="AS22" s="35">
        <v>0.50849999999999995</v>
      </c>
      <c r="AT22" s="35">
        <v>0.24925</v>
      </c>
      <c r="AU22" s="35">
        <v>0</v>
      </c>
      <c r="AV22" s="35">
        <v>0</v>
      </c>
      <c r="AW22" s="41">
        <v>0</v>
      </c>
    </row>
    <row r="23" spans="1:49">
      <c r="E23" s="21"/>
      <c r="G23" s="31"/>
      <c r="R23" s="38"/>
      <c r="U23" s="26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>
        <v>9.6194559991158446E-8</v>
      </c>
      <c r="AB23">
        <v>0.28671919681126401</v>
      </c>
      <c r="AC23">
        <v>-2.019368959826906E-7</v>
      </c>
      <c r="AD23">
        <v>0</v>
      </c>
      <c r="AE23">
        <v>0</v>
      </c>
      <c r="AF23" s="38">
        <v>0</v>
      </c>
      <c r="AL23" s="31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31">
        <v>0.56361000000000006</v>
      </c>
      <c r="AS23">
        <v>0.69371000000000005</v>
      </c>
      <c r="AT23">
        <v>0.44845000000000002</v>
      </c>
      <c r="AU23">
        <v>0</v>
      </c>
      <c r="AV23">
        <v>0</v>
      </c>
      <c r="AW23" s="38">
        <v>0</v>
      </c>
    </row>
    <row r="24" spans="1:49">
      <c r="E24" s="21"/>
      <c r="G24" s="31"/>
      <c r="R24" s="38"/>
      <c r="U24" s="26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>
        <v>-3.2069631999975812E-7</v>
      </c>
      <c r="AB24">
        <v>-2.0193689596881281E-7</v>
      </c>
      <c r="AC24">
        <v>0.28671880939519995</v>
      </c>
      <c r="AD24">
        <v>0</v>
      </c>
      <c r="AE24">
        <v>0</v>
      </c>
      <c r="AF24" s="38">
        <v>0</v>
      </c>
      <c r="AL24" s="31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31">
        <v>5.5129999999999998E-2</v>
      </c>
      <c r="AS24">
        <v>0.51009000000000004</v>
      </c>
      <c r="AT24">
        <v>-0.85834999999999995</v>
      </c>
      <c r="AU24">
        <v>0</v>
      </c>
      <c r="AV24">
        <v>0</v>
      </c>
      <c r="AW24" s="38">
        <v>0</v>
      </c>
    </row>
    <row r="25" spans="1:49">
      <c r="E25" s="21"/>
      <c r="G25" s="31"/>
      <c r="R25" s="38"/>
      <c r="U25" s="26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>
        <v>0</v>
      </c>
      <c r="AB25">
        <v>0</v>
      </c>
      <c r="AC25">
        <v>0</v>
      </c>
      <c r="AD25">
        <v>0.42329345689830006</v>
      </c>
      <c r="AE25">
        <v>-0.14215032224839005</v>
      </c>
      <c r="AF25" s="38">
        <v>-2.5735581686369993E-2</v>
      </c>
      <c r="AL25" s="31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31">
        <v>0</v>
      </c>
      <c r="AS25">
        <v>0</v>
      </c>
      <c r="AT25">
        <v>0</v>
      </c>
      <c r="AU25">
        <f t="array" ref="AU25:AW27">AH20:AJ22</f>
        <v>-0.82420000000000004</v>
      </c>
      <c r="AV25">
        <v>0.50849999999999995</v>
      </c>
      <c r="AW25" s="38">
        <v>0.24925</v>
      </c>
    </row>
    <row r="26" spans="1:49">
      <c r="E26" s="21"/>
      <c r="G26" s="31"/>
      <c r="R26" s="38"/>
      <c r="U26" s="26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>
        <v>0</v>
      </c>
      <c r="AB26">
        <v>0</v>
      </c>
      <c r="AC26">
        <v>0</v>
      </c>
      <c r="AD26">
        <v>-0.14215032224839005</v>
      </c>
      <c r="AE26">
        <v>0.31535720172421705</v>
      </c>
      <c r="AF26" s="38">
        <v>-1.034949919900896E-2</v>
      </c>
      <c r="AL26" s="31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31">
        <v>0</v>
      </c>
      <c r="AS26">
        <v>0</v>
      </c>
      <c r="AT26">
        <v>0</v>
      </c>
      <c r="AU26">
        <v>0.56361000000000006</v>
      </c>
      <c r="AV26">
        <v>0.69371000000000005</v>
      </c>
      <c r="AW26" s="38">
        <v>0.44845000000000002</v>
      </c>
    </row>
    <row r="27" spans="1:49" ht="15" thickBot="1">
      <c r="E27" s="21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9"/>
      <c r="U27" s="29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3">
        <v>0</v>
      </c>
      <c r="AB27" s="33">
        <v>0</v>
      </c>
      <c r="AC27" s="33">
        <v>0</v>
      </c>
      <c r="AD27" s="33">
        <v>-2.5735581686369999E-2</v>
      </c>
      <c r="AE27" s="33">
        <v>-1.0349499199008974E-2</v>
      </c>
      <c r="AF27" s="39">
        <v>0.24327888592587299</v>
      </c>
      <c r="AL27" s="32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2">
        <v>0</v>
      </c>
      <c r="AS27" s="33">
        <v>0</v>
      </c>
      <c r="AT27" s="33">
        <v>0</v>
      </c>
      <c r="AU27" s="33">
        <v>5.5129999999999998E-2</v>
      </c>
      <c r="AV27" s="33">
        <v>0.51009000000000004</v>
      </c>
      <c r="AW27" s="39">
        <v>-0.85834999999999995</v>
      </c>
    </row>
    <row r="28" spans="1:49">
      <c r="E28" s="21"/>
    </row>
    <row r="29" spans="1:49" ht="15" thickBot="1">
      <c r="E29" s="21"/>
      <c r="G29" t="s">
        <v>14</v>
      </c>
      <c r="H29">
        <v>24</v>
      </c>
      <c r="U29" t="s">
        <v>14</v>
      </c>
      <c r="V29">
        <v>24</v>
      </c>
      <c r="AL29" t="s">
        <v>5</v>
      </c>
    </row>
    <row r="30" spans="1:49">
      <c r="E30" s="21"/>
      <c r="G30" s="24">
        <v>1.7524864413899998E-4</v>
      </c>
      <c r="H30" s="25">
        <v>2.7850325882599995E-4</v>
      </c>
      <c r="I30" s="25">
        <v>-2.2366490255999993E-4</v>
      </c>
      <c r="J30" s="25">
        <v>2.5912259991099998E-4</v>
      </c>
      <c r="K30" s="25">
        <v>-2.8805971400300002E-4</v>
      </c>
      <c r="L30" s="34">
        <v>-1.0854106990700001E-4</v>
      </c>
      <c r="M30" s="35"/>
      <c r="N30" s="35"/>
      <c r="O30" s="35"/>
      <c r="P30" s="35"/>
      <c r="Q30" s="35"/>
      <c r="R30" s="41"/>
      <c r="U30" s="24">
        <f t="array" ref="U30:AF41">MMULT(MMULT(AL30:AW41,AY2:BJ13),TRANSPOSE(AL30:AW41))</f>
        <v>0.28672120952832003</v>
      </c>
      <c r="V30" s="25">
        <v>-1.1272396800085516E-6</v>
      </c>
      <c r="W30" s="25">
        <v>-2.9767270399300161E-7</v>
      </c>
      <c r="X30" s="25">
        <v>0</v>
      </c>
      <c r="Y30" s="25">
        <v>0</v>
      </c>
      <c r="Z30" s="34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41">
        <v>0</v>
      </c>
      <c r="AH30" s="43">
        <v>-0.8236</v>
      </c>
      <c r="AI30" s="35">
        <v>0.50956000000000001</v>
      </c>
      <c r="AJ30" s="41">
        <v>0.24907000000000001</v>
      </c>
      <c r="AL30" s="43">
        <f t="array" ref="AL30:AN32">AH30:AJ32</f>
        <v>-0.8236</v>
      </c>
      <c r="AM30" s="35">
        <v>0.50956000000000001</v>
      </c>
      <c r="AN30" s="35">
        <v>0.24907000000000001</v>
      </c>
      <c r="AO30" s="35">
        <v>0</v>
      </c>
      <c r="AP30" s="35">
        <v>0</v>
      </c>
      <c r="AQ30" s="41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41">
        <v>0</v>
      </c>
    </row>
    <row r="31" spans="1:49">
      <c r="E31" s="21"/>
      <c r="G31" s="31">
        <v>2.8317005863400001E-4</v>
      </c>
      <c r="H31">
        <v>1.7555994268799994E-4</v>
      </c>
      <c r="I31">
        <v>-2.3933476435E-4</v>
      </c>
      <c r="J31">
        <v>1.5354691156899993E-4</v>
      </c>
      <c r="K31">
        <v>-3.8191449310799998E-4</v>
      </c>
      <c r="L31" s="38">
        <v>-1.85735638358E-4</v>
      </c>
      <c r="R31" s="38"/>
      <c r="U31" s="26">
        <v>-1.1272396800016127E-6</v>
      </c>
      <c r="V31" s="21">
        <v>0.28672218406092798</v>
      </c>
      <c r="W31" s="21">
        <v>4.4131942399106006E-7</v>
      </c>
      <c r="X31" s="21">
        <v>0</v>
      </c>
      <c r="Y31" s="21">
        <v>0</v>
      </c>
      <c r="Z31" s="36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8">
        <v>0</v>
      </c>
      <c r="AH31" s="31">
        <v>0.56437000000000004</v>
      </c>
      <c r="AI31">
        <v>0.69262000000000001</v>
      </c>
      <c r="AJ31" s="38">
        <v>0.44918999999999998</v>
      </c>
      <c r="AL31" s="31">
        <v>0.56437000000000004</v>
      </c>
      <c r="AM31">
        <v>0.69262000000000001</v>
      </c>
      <c r="AN31">
        <v>0.44918999999999998</v>
      </c>
      <c r="AO31">
        <v>0</v>
      </c>
      <c r="AP31">
        <v>0</v>
      </c>
      <c r="AQ31" s="38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8">
        <v>0</v>
      </c>
    </row>
    <row r="32" spans="1:49" ht="15" thickBot="1">
      <c r="E32" s="21"/>
      <c r="G32" s="31">
        <v>-2.2495454406399999E-4</v>
      </c>
      <c r="H32">
        <v>-2.2595657745599996E-4</v>
      </c>
      <c r="I32">
        <v>8.9191228580000001E-5</v>
      </c>
      <c r="J32">
        <v>-1.4677072806999997E-4</v>
      </c>
      <c r="K32">
        <v>2.2268938812400004E-4</v>
      </c>
      <c r="L32" s="38">
        <v>1.0264148272000002E-4</v>
      </c>
      <c r="R32" s="38"/>
      <c r="U32" s="26">
        <v>-2.976727040068794E-7</v>
      </c>
      <c r="V32" s="21">
        <v>4.4131942399106006E-7</v>
      </c>
      <c r="W32" s="21">
        <v>0.28672220636774398</v>
      </c>
      <c r="X32" s="21">
        <v>0</v>
      </c>
      <c r="Y32" s="21">
        <v>0</v>
      </c>
      <c r="Z32" s="36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8">
        <v>0</v>
      </c>
      <c r="AH32" s="32">
        <v>5.638E-2</v>
      </c>
      <c r="AI32" s="33">
        <v>0.51051999999999997</v>
      </c>
      <c r="AJ32" s="39">
        <v>-0.85802</v>
      </c>
      <c r="AL32" s="31">
        <v>5.638E-2</v>
      </c>
      <c r="AM32">
        <v>0.51051999999999997</v>
      </c>
      <c r="AN32">
        <v>-0.85802</v>
      </c>
      <c r="AO32">
        <v>0</v>
      </c>
      <c r="AP32">
        <v>0</v>
      </c>
      <c r="AQ32" s="38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8">
        <v>0</v>
      </c>
    </row>
    <row r="33" spans="7:49" ht="15" thickBot="1">
      <c r="G33" s="31">
        <v>-2.6374871740400004E-4</v>
      </c>
      <c r="H33">
        <v>-1.4556569601500004E-4</v>
      </c>
      <c r="I33">
        <v>1.46712393073E-4</v>
      </c>
      <c r="J33">
        <v>6.1398956813599995E-4</v>
      </c>
      <c r="K33">
        <v>-2.7389139040599997E-4</v>
      </c>
      <c r="L33" s="38">
        <v>4.3648214233400003E-4</v>
      </c>
      <c r="R33" s="38"/>
      <c r="U33" s="26">
        <v>0</v>
      </c>
      <c r="V33" s="21">
        <v>0</v>
      </c>
      <c r="W33" s="21">
        <v>0</v>
      </c>
      <c r="X33" s="21">
        <v>0.42297383117126403</v>
      </c>
      <c r="Y33" s="21">
        <v>-0.14223744455015203</v>
      </c>
      <c r="Z33" s="36">
        <v>-2.6040642558224004E-2</v>
      </c>
      <c r="AA33">
        <v>0</v>
      </c>
      <c r="AB33">
        <v>0</v>
      </c>
      <c r="AC33">
        <v>0</v>
      </c>
      <c r="AD33">
        <v>0</v>
      </c>
      <c r="AE33">
        <v>0</v>
      </c>
      <c r="AF33" s="38">
        <v>0</v>
      </c>
      <c r="AL33" s="31">
        <v>0</v>
      </c>
      <c r="AM33">
        <v>0</v>
      </c>
      <c r="AN33">
        <v>0</v>
      </c>
      <c r="AO33">
        <f t="array" ref="AO33:AQ35">AH30:AJ32</f>
        <v>-0.8236</v>
      </c>
      <c r="AP33">
        <v>0.50956000000000001</v>
      </c>
      <c r="AQ33" s="38">
        <v>0.24907000000000001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 s="38">
        <v>0</v>
      </c>
    </row>
    <row r="34" spans="7:49">
      <c r="G34" s="31">
        <v>2.8744670512100001E-4</v>
      </c>
      <c r="H34">
        <v>3.7189634233500001E-4</v>
      </c>
      <c r="I34">
        <v>-2.3327812191099997E-4</v>
      </c>
      <c r="J34">
        <v>-2.5505113384100003E-4</v>
      </c>
      <c r="K34">
        <v>2.0063062505100003E-4</v>
      </c>
      <c r="L34" s="38">
        <v>-2.2756643783900006E-4</v>
      </c>
      <c r="R34" s="38"/>
      <c r="U34" s="26">
        <v>0</v>
      </c>
      <c r="V34" s="21">
        <v>0</v>
      </c>
      <c r="W34" s="21">
        <v>0</v>
      </c>
      <c r="X34" s="21">
        <v>-0.14223744455015203</v>
      </c>
      <c r="Y34" s="21">
        <v>0.31566745340631408</v>
      </c>
      <c r="Z34" s="36">
        <v>-1.0136499153955994E-2</v>
      </c>
      <c r="AA34">
        <v>0</v>
      </c>
      <c r="AB34">
        <v>0</v>
      </c>
      <c r="AC34">
        <v>0</v>
      </c>
      <c r="AD34">
        <v>0</v>
      </c>
      <c r="AE34">
        <v>0</v>
      </c>
      <c r="AF34" s="38">
        <v>0</v>
      </c>
      <c r="AH34" s="43">
        <v>0.82352999999999998</v>
      </c>
      <c r="AI34" s="35">
        <v>-0.50958000000000003</v>
      </c>
      <c r="AJ34" s="41">
        <v>0.24925</v>
      </c>
      <c r="AL34" s="31">
        <v>0</v>
      </c>
      <c r="AM34">
        <v>0</v>
      </c>
      <c r="AN34">
        <v>0</v>
      </c>
      <c r="AO34">
        <v>0.56437000000000004</v>
      </c>
      <c r="AP34">
        <v>0.69262000000000001</v>
      </c>
      <c r="AQ34" s="38">
        <v>0.44918999999999998</v>
      </c>
      <c r="AR34">
        <v>0</v>
      </c>
      <c r="AS34">
        <v>0</v>
      </c>
      <c r="AT34">
        <v>0</v>
      </c>
      <c r="AU34">
        <v>0</v>
      </c>
      <c r="AV34">
        <v>0</v>
      </c>
      <c r="AW34" s="38">
        <v>0</v>
      </c>
    </row>
    <row r="35" spans="7:49" ht="15" thickBot="1">
      <c r="G35" s="32">
        <v>1.0411302606199999E-4</v>
      </c>
      <c r="H35" s="33">
        <v>1.7770503586199998E-4</v>
      </c>
      <c r="I35" s="33">
        <v>-9.8296093758000003E-5</v>
      </c>
      <c r="J35" s="33">
        <v>4.2704083357799998E-4</v>
      </c>
      <c r="K35" s="33">
        <v>-2.1997738088599998E-4</v>
      </c>
      <c r="L35" s="39">
        <v>-6.3462844440199994E-4</v>
      </c>
      <c r="R35" s="38"/>
      <c r="U35" s="29">
        <v>0</v>
      </c>
      <c r="V35" s="30">
        <v>0</v>
      </c>
      <c r="W35" s="30">
        <v>0</v>
      </c>
      <c r="X35" s="30">
        <v>-2.6040642558224011E-2</v>
      </c>
      <c r="Y35" s="30">
        <v>-1.0136499153955994E-2</v>
      </c>
      <c r="Z35" s="37">
        <v>0.243295917725352</v>
      </c>
      <c r="AA35">
        <v>0</v>
      </c>
      <c r="AB35">
        <v>0</v>
      </c>
      <c r="AC35">
        <v>0</v>
      </c>
      <c r="AD35">
        <v>0</v>
      </c>
      <c r="AE35">
        <v>0</v>
      </c>
      <c r="AF35" s="38">
        <v>0</v>
      </c>
      <c r="AH35" s="31">
        <v>-0.56449000000000005</v>
      </c>
      <c r="AI35">
        <v>-0.69266000000000005</v>
      </c>
      <c r="AJ35" s="38">
        <v>0.44897999999999999</v>
      </c>
      <c r="AL35" s="32">
        <v>0</v>
      </c>
      <c r="AM35" s="33">
        <v>0</v>
      </c>
      <c r="AN35" s="33">
        <v>0</v>
      </c>
      <c r="AO35" s="33">
        <v>5.638E-2</v>
      </c>
      <c r="AP35" s="33">
        <v>0.51051999999999997</v>
      </c>
      <c r="AQ35" s="39">
        <v>-0.85802</v>
      </c>
      <c r="AR35">
        <v>0</v>
      </c>
      <c r="AS35">
        <v>0</v>
      </c>
      <c r="AT35">
        <v>0</v>
      </c>
      <c r="AU35">
        <v>0</v>
      </c>
      <c r="AV35">
        <v>0</v>
      </c>
      <c r="AW35" s="38">
        <v>0</v>
      </c>
    </row>
    <row r="36" spans="7:49" ht="15" thickBot="1">
      <c r="G36" s="31"/>
      <c r="R36" s="38"/>
      <c r="U36" s="26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>
        <v>0.28671971322265594</v>
      </c>
      <c r="AB36">
        <v>-1.4390476800463237E-7</v>
      </c>
      <c r="AC36">
        <v>-2.1889064959965121E-6</v>
      </c>
      <c r="AD36">
        <v>0</v>
      </c>
      <c r="AE36">
        <v>0</v>
      </c>
      <c r="AF36" s="38">
        <v>0</v>
      </c>
      <c r="AH36" s="32">
        <v>-5.6149999999999999E-2</v>
      </c>
      <c r="AI36" s="33">
        <v>-0.51044</v>
      </c>
      <c r="AJ36" s="39">
        <v>-0.85807999999999995</v>
      </c>
      <c r="AL36" s="31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43">
        <f t="array" ref="AR36:AT38">AH34:AJ36</f>
        <v>0.82352999999999998</v>
      </c>
      <c r="AS36" s="35">
        <v>-0.50958000000000003</v>
      </c>
      <c r="AT36" s="35">
        <v>0.24925</v>
      </c>
      <c r="AU36" s="35">
        <v>0</v>
      </c>
      <c r="AV36" s="35">
        <v>0</v>
      </c>
      <c r="AW36" s="41">
        <v>0</v>
      </c>
    </row>
    <row r="37" spans="7:49" ht="15" thickBot="1">
      <c r="G37" s="31"/>
      <c r="R37" s="38"/>
      <c r="U37" s="26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>
        <v>-1.4390476800463237E-7</v>
      </c>
      <c r="AB37">
        <v>0.28672283167539203</v>
      </c>
      <c r="AC37">
        <v>-9.3886463999048875E-7</v>
      </c>
      <c r="AD37">
        <v>0</v>
      </c>
      <c r="AE37">
        <v>0</v>
      </c>
      <c r="AF37" s="38">
        <v>0</v>
      </c>
      <c r="AH37" s="32"/>
      <c r="AI37" s="33"/>
      <c r="AJ37" s="39"/>
      <c r="AL37" s="31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31">
        <v>-0.56449000000000005</v>
      </c>
      <c r="AS37">
        <v>-0.69266000000000005</v>
      </c>
      <c r="AT37">
        <v>0.44897999999999999</v>
      </c>
      <c r="AU37">
        <v>0</v>
      </c>
      <c r="AV37">
        <v>0</v>
      </c>
      <c r="AW37" s="38">
        <v>0</v>
      </c>
    </row>
    <row r="38" spans="7:49">
      <c r="G38" s="31"/>
      <c r="R38" s="38"/>
      <c r="U38" s="26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>
        <v>-2.1889064959826343E-6</v>
      </c>
      <c r="AB38">
        <v>-9.3886463996273317E-7</v>
      </c>
      <c r="AC38">
        <v>0.28672088954879993</v>
      </c>
      <c r="AD38">
        <v>0</v>
      </c>
      <c r="AE38">
        <v>0</v>
      </c>
      <c r="AF38" s="38">
        <v>0</v>
      </c>
      <c r="AL38" s="31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31">
        <v>-5.6149999999999999E-2</v>
      </c>
      <c r="AS38">
        <v>-0.51044</v>
      </c>
      <c r="AT38">
        <v>-0.85807999999999995</v>
      </c>
      <c r="AU38">
        <v>0</v>
      </c>
      <c r="AV38">
        <v>0</v>
      </c>
      <c r="AW38" s="38">
        <v>0</v>
      </c>
    </row>
    <row r="39" spans="7:49">
      <c r="G39" s="31"/>
      <c r="R39" s="38"/>
      <c r="U39" s="26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>
        <v>0</v>
      </c>
      <c r="AB39">
        <v>0</v>
      </c>
      <c r="AC39">
        <v>0</v>
      </c>
      <c r="AD39">
        <v>0.42294074553141803</v>
      </c>
      <c r="AE39">
        <v>-0.14225414922599403</v>
      </c>
      <c r="AF39" s="38">
        <v>-2.5989279701529987E-2</v>
      </c>
      <c r="AL39" s="31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31">
        <v>0</v>
      </c>
      <c r="AS39">
        <v>0</v>
      </c>
      <c r="AT39">
        <v>0</v>
      </c>
      <c r="AU39">
        <f t="array" ref="AU39:AW41">AH34:AJ36</f>
        <v>0.82352999999999998</v>
      </c>
      <c r="AV39">
        <v>-0.50958000000000003</v>
      </c>
      <c r="AW39" s="38">
        <v>0.24925</v>
      </c>
    </row>
    <row r="40" spans="7:49">
      <c r="G40" s="31"/>
      <c r="R40" s="38"/>
      <c r="U40" s="26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>
        <v>0</v>
      </c>
      <c r="AB40">
        <v>0</v>
      </c>
      <c r="AC40">
        <v>0</v>
      </c>
      <c r="AD40">
        <v>-0.14225414922599403</v>
      </c>
      <c r="AE40">
        <v>0.31570115815066602</v>
      </c>
      <c r="AF40" s="38">
        <v>-1.0168634534853976E-2</v>
      </c>
      <c r="AL40" s="31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31">
        <v>0</v>
      </c>
      <c r="AS40">
        <v>0</v>
      </c>
      <c r="AT40">
        <v>0</v>
      </c>
      <c r="AU40">
        <v>-0.56449000000000005</v>
      </c>
      <c r="AV40">
        <v>-0.69266000000000005</v>
      </c>
      <c r="AW40" s="38">
        <v>0.44897999999999999</v>
      </c>
    </row>
    <row r="41" spans="7:49" ht="15" thickBot="1">
      <c r="G41" s="32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9"/>
      <c r="U41" s="29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3">
        <v>0</v>
      </c>
      <c r="AB41" s="33">
        <v>0</v>
      </c>
      <c r="AC41" s="33">
        <v>0</v>
      </c>
      <c r="AD41" s="33">
        <v>-2.5989279701529994E-2</v>
      </c>
      <c r="AE41" s="33">
        <v>-1.0168634534853976E-2</v>
      </c>
      <c r="AF41" s="39">
        <v>0.24329215213745398</v>
      </c>
      <c r="AL41" s="32">
        <v>0</v>
      </c>
      <c r="AM41" s="33">
        <v>0</v>
      </c>
      <c r="AN41" s="33">
        <v>0</v>
      </c>
      <c r="AO41" s="33">
        <v>0</v>
      </c>
      <c r="AP41" s="33">
        <v>0</v>
      </c>
      <c r="AQ41" s="33">
        <v>0</v>
      </c>
      <c r="AR41" s="32">
        <v>0</v>
      </c>
      <c r="AS41" s="33">
        <v>0</v>
      </c>
      <c r="AT41" s="33">
        <v>0</v>
      </c>
      <c r="AU41" s="33">
        <v>-5.6149999999999999E-2</v>
      </c>
      <c r="AV41" s="33">
        <v>-0.51044</v>
      </c>
      <c r="AW41" s="39">
        <v>-0.85807999999999995</v>
      </c>
    </row>
    <row r="43" spans="7:49" ht="15" thickBot="1">
      <c r="G43" t="s">
        <v>15</v>
      </c>
      <c r="H43">
        <v>23</v>
      </c>
      <c r="U43" t="s">
        <v>15</v>
      </c>
      <c r="V43">
        <v>23</v>
      </c>
      <c r="AL43" t="s">
        <v>5</v>
      </c>
    </row>
    <row r="44" spans="7:49">
      <c r="G44" s="24">
        <v>-4.6316064724644015E-2</v>
      </c>
      <c r="H44" s="25">
        <v>-3.0568222731827001E-2</v>
      </c>
      <c r="I44" s="25">
        <v>-0.11979649419417901</v>
      </c>
      <c r="J44" s="25">
        <v>-2.9948112649796001E-2</v>
      </c>
      <c r="K44" s="25">
        <v>-0.16393816269438302</v>
      </c>
      <c r="L44" s="34">
        <v>3.4226580359300991E-2</v>
      </c>
      <c r="M44" s="35"/>
      <c r="N44" s="35"/>
      <c r="O44" s="35"/>
      <c r="P44" s="35"/>
      <c r="Q44" s="35"/>
      <c r="R44" s="41"/>
      <c r="U44" s="24">
        <f t="array" ref="U44:AF55">MMULT(MMULT(AL44:AW55,AY2:BJ13),TRANSPOSE(AL44:AW55))</f>
        <v>0.28671842458828795</v>
      </c>
      <c r="V44" s="25">
        <v>2.3298007040331581E-6</v>
      </c>
      <c r="W44" s="25">
        <v>-1.7573642239962495E-6</v>
      </c>
      <c r="X44" s="25">
        <v>0</v>
      </c>
      <c r="Y44" s="25">
        <v>0</v>
      </c>
      <c r="Z44" s="34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41">
        <v>0</v>
      </c>
      <c r="AH44" s="4">
        <v>-0.82345999999999997</v>
      </c>
      <c r="AI44" s="5">
        <v>0.50963000000000003</v>
      </c>
      <c r="AJ44" s="6">
        <v>0.24937000000000001</v>
      </c>
      <c r="AL44" s="43">
        <f t="array" ref="AL44:AN46">AH44:AJ46</f>
        <v>-0.82345999999999997</v>
      </c>
      <c r="AM44" s="35">
        <v>0.50963000000000003</v>
      </c>
      <c r="AN44" s="35">
        <v>0.24937000000000001</v>
      </c>
      <c r="AO44" s="35">
        <v>0</v>
      </c>
      <c r="AP44" s="35">
        <v>0</v>
      </c>
      <c r="AQ44" s="41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41">
        <v>0</v>
      </c>
    </row>
    <row r="45" spans="7:49">
      <c r="G45" s="31">
        <v>-3.0608919597308999E-2</v>
      </c>
      <c r="H45">
        <v>-6.8237643493186978E-2</v>
      </c>
      <c r="I45">
        <v>-8.1897761763627008E-2</v>
      </c>
      <c r="J45">
        <v>-4.9116871508239998E-2</v>
      </c>
      <c r="K45">
        <v>-8.1320301666233996E-2</v>
      </c>
      <c r="L45" s="38">
        <v>7.4239316882817971E-2</v>
      </c>
      <c r="R45" s="38"/>
      <c r="U45" s="26">
        <v>2.3298007040262192E-6</v>
      </c>
      <c r="V45" s="21">
        <v>0.28672028620390394</v>
      </c>
      <c r="W45" s="21">
        <v>1.1014635520056881E-6</v>
      </c>
      <c r="X45" s="21">
        <v>0</v>
      </c>
      <c r="Y45" s="21">
        <v>0</v>
      </c>
      <c r="Z45" s="36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8">
        <v>0</v>
      </c>
      <c r="AH45" s="7">
        <v>0.56450999999999996</v>
      </c>
      <c r="AI45" s="3">
        <v>0.69191000000000003</v>
      </c>
      <c r="AJ45" s="8">
        <v>0.4501</v>
      </c>
      <c r="AL45" s="31">
        <v>0.56450999999999996</v>
      </c>
      <c r="AM45">
        <v>0.69191000000000003</v>
      </c>
      <c r="AN45">
        <v>0.4501</v>
      </c>
      <c r="AO45">
        <v>0</v>
      </c>
      <c r="AP45">
        <v>0</v>
      </c>
      <c r="AQ45" s="38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8">
        <v>0</v>
      </c>
    </row>
    <row r="46" spans="7:49" ht="15" thickBot="1">
      <c r="G46" s="31">
        <v>-0.11963419150250103</v>
      </c>
      <c r="H46">
        <v>-8.1470201691636004E-2</v>
      </c>
      <c r="I46">
        <v>-0.26013633489884402</v>
      </c>
      <c r="J46">
        <v>-6.9314736344182004E-2</v>
      </c>
      <c r="K46">
        <v>-0.29049474469476905</v>
      </c>
      <c r="L46" s="38">
        <v>7.7174297119463012E-2</v>
      </c>
      <c r="R46" s="38"/>
      <c r="U46" s="26">
        <v>-1.7573642239962495E-6</v>
      </c>
      <c r="V46" s="21">
        <v>1.1014635519918103E-6</v>
      </c>
      <c r="W46" s="21">
        <v>0.286717882028032</v>
      </c>
      <c r="X46" s="21">
        <v>0</v>
      </c>
      <c r="Y46" s="21">
        <v>0</v>
      </c>
      <c r="Z46" s="3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8">
        <v>0</v>
      </c>
      <c r="AH46" s="9">
        <v>5.6849999999999998E-2</v>
      </c>
      <c r="AI46" s="10">
        <v>0.51141000000000003</v>
      </c>
      <c r="AJ46" s="11">
        <v>-0.85745000000000005</v>
      </c>
      <c r="AL46" s="31">
        <v>5.6849999999999998E-2</v>
      </c>
      <c r="AM46">
        <v>0.51141000000000003</v>
      </c>
      <c r="AN46">
        <v>-0.85745000000000005</v>
      </c>
      <c r="AO46">
        <v>0</v>
      </c>
      <c r="AP46">
        <v>0</v>
      </c>
      <c r="AQ46" s="38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8">
        <v>0</v>
      </c>
    </row>
    <row r="47" spans="7:49" ht="15" thickBot="1">
      <c r="G47" s="31">
        <v>2.9285956918118999E-2</v>
      </c>
      <c r="H47">
        <v>4.8208106368080997E-2</v>
      </c>
      <c r="I47">
        <v>6.8056068674693007E-2</v>
      </c>
      <c r="J47">
        <v>-7.7300317880675998E-2</v>
      </c>
      <c r="K47">
        <v>3.9483570625026013E-2</v>
      </c>
      <c r="L47" s="38">
        <v>-1.3580447385054005E-2</v>
      </c>
      <c r="R47" s="38"/>
      <c r="U47" s="26">
        <v>0</v>
      </c>
      <c r="V47" s="21">
        <v>0</v>
      </c>
      <c r="W47" s="21">
        <v>0</v>
      </c>
      <c r="X47" s="21">
        <v>0.42290623934285099</v>
      </c>
      <c r="Y47" s="21">
        <v>-0.14222752111707698</v>
      </c>
      <c r="Z47" s="36">
        <v>-2.6168561241294994E-2</v>
      </c>
      <c r="AA47">
        <v>0</v>
      </c>
      <c r="AB47">
        <v>0</v>
      </c>
      <c r="AC47">
        <v>0</v>
      </c>
      <c r="AD47">
        <v>0</v>
      </c>
      <c r="AE47">
        <v>0</v>
      </c>
      <c r="AF47" s="38">
        <v>0</v>
      </c>
      <c r="AH47" s="3"/>
      <c r="AI47" s="3"/>
      <c r="AJ47" s="3"/>
      <c r="AL47" s="31">
        <v>0</v>
      </c>
      <c r="AM47">
        <v>0</v>
      </c>
      <c r="AN47">
        <v>0</v>
      </c>
      <c r="AO47">
        <f t="array" ref="AO47:AQ49">AH44:AJ46</f>
        <v>-0.82345999999999997</v>
      </c>
      <c r="AP47">
        <v>0.50963000000000003</v>
      </c>
      <c r="AQ47" s="38">
        <v>0.24937000000000001</v>
      </c>
      <c r="AR47">
        <v>0</v>
      </c>
      <c r="AS47">
        <v>0</v>
      </c>
      <c r="AT47">
        <v>0</v>
      </c>
      <c r="AU47">
        <v>0</v>
      </c>
      <c r="AV47">
        <v>0</v>
      </c>
      <c r="AW47" s="38">
        <v>0</v>
      </c>
    </row>
    <row r="48" spans="7:49">
      <c r="G48" s="31">
        <v>0.16347114349517303</v>
      </c>
      <c r="H48">
        <v>8.0677987682497038E-2</v>
      </c>
      <c r="I48">
        <v>0.28976743650678499</v>
      </c>
      <c r="J48">
        <v>4.0762681572293007E-2</v>
      </c>
      <c r="K48">
        <v>0.27721198444834205</v>
      </c>
      <c r="L48" s="38">
        <v>-5.1497443146505978E-2</v>
      </c>
      <c r="R48" s="38"/>
      <c r="U48" s="26">
        <v>0</v>
      </c>
      <c r="V48" s="21">
        <v>0</v>
      </c>
      <c r="W48" s="21">
        <v>0</v>
      </c>
      <c r="X48" s="21">
        <v>-0.14222752111707693</v>
      </c>
      <c r="Y48" s="21">
        <v>0.31575952329337698</v>
      </c>
      <c r="Z48" s="36">
        <v>-1.0076546075124995E-2</v>
      </c>
      <c r="AA48">
        <v>0</v>
      </c>
      <c r="AB48">
        <v>0</v>
      </c>
      <c r="AC48">
        <v>0</v>
      </c>
      <c r="AD48">
        <v>0</v>
      </c>
      <c r="AE48">
        <v>0</v>
      </c>
      <c r="AF48" s="38">
        <v>0</v>
      </c>
      <c r="AH48" s="4">
        <v>-0.82376000000000005</v>
      </c>
      <c r="AI48" s="5">
        <v>0.50948000000000004</v>
      </c>
      <c r="AJ48" s="6">
        <v>0.24868999999999999</v>
      </c>
      <c r="AL48" s="31">
        <v>0</v>
      </c>
      <c r="AM48">
        <v>0</v>
      </c>
      <c r="AN48">
        <v>0</v>
      </c>
      <c r="AO48">
        <v>0.56450999999999996</v>
      </c>
      <c r="AP48">
        <v>0.69191000000000003</v>
      </c>
      <c r="AQ48" s="38">
        <v>0.4501</v>
      </c>
      <c r="AR48">
        <v>0</v>
      </c>
      <c r="AS48">
        <v>0</v>
      </c>
      <c r="AT48">
        <v>0</v>
      </c>
      <c r="AU48">
        <v>0</v>
      </c>
      <c r="AV48">
        <v>0</v>
      </c>
      <c r="AW48" s="38">
        <v>0</v>
      </c>
    </row>
    <row r="49" spans="7:49" ht="15" thickBot="1">
      <c r="G49" s="32">
        <v>-3.4145548903508002E-2</v>
      </c>
      <c r="H49" s="33">
        <v>-7.4131891797789007E-2</v>
      </c>
      <c r="I49" s="33">
        <v>-7.6906558970544991E-2</v>
      </c>
      <c r="J49" s="33">
        <v>-1.4452648119778009E-2</v>
      </c>
      <c r="K49" s="33">
        <v>-5.1224484440904015E-2</v>
      </c>
      <c r="L49" s="39">
        <v>6.7498030769807982E-2</v>
      </c>
      <c r="R49" s="38"/>
      <c r="U49" s="29">
        <v>0</v>
      </c>
      <c r="V49" s="30">
        <v>0</v>
      </c>
      <c r="W49" s="30">
        <v>0</v>
      </c>
      <c r="X49" s="30">
        <v>-2.6168561241294994E-2</v>
      </c>
      <c r="Y49" s="30">
        <v>-1.0076546075124995E-2</v>
      </c>
      <c r="Z49" s="37">
        <v>0.24325836377610502</v>
      </c>
      <c r="AA49">
        <v>0</v>
      </c>
      <c r="AB49">
        <v>0</v>
      </c>
      <c r="AC49">
        <v>0</v>
      </c>
      <c r="AD49">
        <v>0</v>
      </c>
      <c r="AE49">
        <v>0</v>
      </c>
      <c r="AF49" s="38">
        <v>0</v>
      </c>
      <c r="AH49" s="7">
        <v>0.56408999999999998</v>
      </c>
      <c r="AI49" s="3">
        <v>0.69266000000000005</v>
      </c>
      <c r="AJ49" s="8">
        <v>0.44946000000000003</v>
      </c>
      <c r="AL49" s="32">
        <v>0</v>
      </c>
      <c r="AM49" s="33">
        <v>0</v>
      </c>
      <c r="AN49" s="33">
        <v>0</v>
      </c>
      <c r="AO49" s="33">
        <v>5.6849999999999998E-2</v>
      </c>
      <c r="AP49" s="33">
        <v>0.51141000000000003</v>
      </c>
      <c r="AQ49" s="39">
        <v>-0.85745000000000005</v>
      </c>
      <c r="AR49">
        <v>0</v>
      </c>
      <c r="AS49">
        <v>0</v>
      </c>
      <c r="AT49">
        <v>0</v>
      </c>
      <c r="AU49">
        <v>0</v>
      </c>
      <c r="AV49">
        <v>0</v>
      </c>
      <c r="AW49" s="38">
        <v>0</v>
      </c>
    </row>
    <row r="50" spans="7:49" ht="15" thickBot="1">
      <c r="G50" s="31"/>
      <c r="R50" s="38"/>
      <c r="U50" s="26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>
        <v>0.28671917542195202</v>
      </c>
      <c r="AB50">
        <v>-6.1765222397758279E-7</v>
      </c>
      <c r="AC50">
        <v>1.9979223040145211E-6</v>
      </c>
      <c r="AD50">
        <v>0</v>
      </c>
      <c r="AE50">
        <v>0</v>
      </c>
      <c r="AF50" s="38">
        <v>0</v>
      </c>
      <c r="AH50" s="9">
        <v>5.6730000000000003E-2</v>
      </c>
      <c r="AI50" s="10">
        <v>0.51053999999999999</v>
      </c>
      <c r="AJ50" s="11">
        <v>-0.85797999999999996</v>
      </c>
      <c r="AL50" s="31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43">
        <f t="array" ref="AR50:AT52">AH48:AJ50</f>
        <v>-0.82376000000000005</v>
      </c>
      <c r="AS50" s="35">
        <v>0.50948000000000004</v>
      </c>
      <c r="AT50" s="35">
        <v>0.24868999999999999</v>
      </c>
      <c r="AU50" s="35">
        <v>0</v>
      </c>
      <c r="AV50" s="35">
        <v>0</v>
      </c>
      <c r="AW50" s="41">
        <v>0</v>
      </c>
    </row>
    <row r="51" spans="7:49" ht="15" thickBot="1">
      <c r="G51" s="31"/>
      <c r="R51" s="38"/>
      <c r="U51" s="26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>
        <v>-6.1765222399146058E-7</v>
      </c>
      <c r="AB51">
        <v>0.28671704543641596</v>
      </c>
      <c r="AC51">
        <v>1.0813071359971893E-6</v>
      </c>
      <c r="AD51">
        <v>0</v>
      </c>
      <c r="AE51">
        <v>0</v>
      </c>
      <c r="AF51" s="38">
        <v>0</v>
      </c>
      <c r="AH51" s="9"/>
      <c r="AI51" s="10"/>
      <c r="AJ51" s="11"/>
      <c r="AL51" s="3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31">
        <v>0.56408999999999998</v>
      </c>
      <c r="AS51">
        <v>0.69266000000000005</v>
      </c>
      <c r="AT51">
        <v>0.44946000000000003</v>
      </c>
      <c r="AU51">
        <v>0</v>
      </c>
      <c r="AV51">
        <v>0</v>
      </c>
      <c r="AW51" s="38">
        <v>0</v>
      </c>
    </row>
    <row r="52" spans="7:49">
      <c r="G52" s="31"/>
      <c r="R52" s="38"/>
      <c r="U52" s="26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>
        <v>1.9979223039937044E-6</v>
      </c>
      <c r="AB52">
        <v>1.0813071359971893E-6</v>
      </c>
      <c r="AC52">
        <v>0.28671973188812799</v>
      </c>
      <c r="AD52">
        <v>0</v>
      </c>
      <c r="AE52">
        <v>0</v>
      </c>
      <c r="AF52" s="38">
        <v>0</v>
      </c>
      <c r="AL52" s="31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31">
        <v>5.6730000000000003E-2</v>
      </c>
      <c r="AS52">
        <v>0.51053999999999999</v>
      </c>
      <c r="AT52">
        <v>-0.85797999999999996</v>
      </c>
      <c r="AU52">
        <v>0</v>
      </c>
      <c r="AV52">
        <v>0</v>
      </c>
      <c r="AW52" s="38">
        <v>0</v>
      </c>
    </row>
    <row r="53" spans="7:49">
      <c r="G53" s="31"/>
      <c r="R53" s="38"/>
      <c r="U53" s="26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>
        <v>0</v>
      </c>
      <c r="AB53">
        <v>0</v>
      </c>
      <c r="AC53">
        <v>0</v>
      </c>
      <c r="AD53">
        <v>0.42304643026156807</v>
      </c>
      <c r="AE53">
        <v>-0.14219780384882399</v>
      </c>
      <c r="AF53" s="38">
        <v>-2.6116088466087997E-2</v>
      </c>
      <c r="AL53" s="31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31">
        <v>0</v>
      </c>
      <c r="AS53">
        <v>0</v>
      </c>
      <c r="AT53">
        <v>0</v>
      </c>
      <c r="AU53">
        <f t="array" ref="AU53:AW55">AH48:AJ50</f>
        <v>-0.82376000000000005</v>
      </c>
      <c r="AV53">
        <v>0.50948000000000004</v>
      </c>
      <c r="AW53" s="38">
        <v>0.24868999999999999</v>
      </c>
    </row>
    <row r="54" spans="7:49">
      <c r="G54" s="31"/>
      <c r="R54" s="38"/>
      <c r="U54" s="26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>
        <v>0</v>
      </c>
      <c r="AB54">
        <v>0</v>
      </c>
      <c r="AC54">
        <v>0</v>
      </c>
      <c r="AD54">
        <v>-0.14219780384882399</v>
      </c>
      <c r="AE54">
        <v>0.31557588063901798</v>
      </c>
      <c r="AF54" s="38">
        <v>-1.0089402039053993E-2</v>
      </c>
      <c r="AL54" s="31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31">
        <v>0</v>
      </c>
      <c r="AS54">
        <v>0</v>
      </c>
      <c r="AT54">
        <v>0</v>
      </c>
      <c r="AU54">
        <v>0.56408999999999998</v>
      </c>
      <c r="AV54">
        <v>0.69266000000000005</v>
      </c>
      <c r="AW54" s="38">
        <v>0.44946000000000003</v>
      </c>
    </row>
    <row r="55" spans="7:49" ht="15" thickBot="1">
      <c r="G55" s="32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9"/>
      <c r="U55" s="29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3">
        <v>0</v>
      </c>
      <c r="AB55" s="33">
        <v>0</v>
      </c>
      <c r="AC55" s="33">
        <v>0</v>
      </c>
      <c r="AD55" s="33">
        <v>-2.611608846608799E-2</v>
      </c>
      <c r="AE55" s="33">
        <v>-1.008940203905398E-2</v>
      </c>
      <c r="AF55" s="39">
        <v>0.24330316554468198</v>
      </c>
      <c r="AL55" s="32">
        <v>0</v>
      </c>
      <c r="AM55" s="33">
        <v>0</v>
      </c>
      <c r="AN55" s="33">
        <v>0</v>
      </c>
      <c r="AO55" s="33">
        <v>0</v>
      </c>
      <c r="AP55" s="33">
        <v>0</v>
      </c>
      <c r="AQ55" s="33">
        <v>0</v>
      </c>
      <c r="AR55" s="32">
        <v>0</v>
      </c>
      <c r="AS55" s="33">
        <v>0</v>
      </c>
      <c r="AT55" s="33">
        <v>0</v>
      </c>
      <c r="AU55" s="33">
        <v>5.6730000000000003E-2</v>
      </c>
      <c r="AV55" s="33">
        <v>0.51053999999999999</v>
      </c>
      <c r="AW55" s="39">
        <v>-0.85797999999999996</v>
      </c>
    </row>
    <row r="57" spans="7:49" ht="15" thickBot="1">
      <c r="G57" t="s">
        <v>10</v>
      </c>
      <c r="H57">
        <v>22</v>
      </c>
      <c r="U57" t="s">
        <v>10</v>
      </c>
      <c r="V57">
        <v>22</v>
      </c>
      <c r="AL57" t="s">
        <v>5</v>
      </c>
    </row>
    <row r="58" spans="7:49">
      <c r="G58" s="4">
        <v>-0.60300073998283799</v>
      </c>
      <c r="H58" s="5">
        <v>-0.23850929369327603</v>
      </c>
      <c r="I58" s="5">
        <v>0.17226177683878205</v>
      </c>
      <c r="J58" s="5">
        <v>-1.4479119950899025E-2</v>
      </c>
      <c r="K58" s="5">
        <v>0.445201854771618</v>
      </c>
      <c r="L58" s="6">
        <v>0.45551078204924</v>
      </c>
      <c r="M58" s="35"/>
      <c r="N58" s="35"/>
      <c r="O58" s="35"/>
      <c r="P58" s="35"/>
      <c r="Q58" s="35"/>
      <c r="R58" s="41"/>
      <c r="U58" s="24">
        <f t="array" ref="U58:AF69">MMULT(MMULT(AL58:AW69,AY2:BJ13),TRANSPOSE(AL58:AW69))</f>
        <v>0.28672264866201602</v>
      </c>
      <c r="V58" s="25">
        <v>5.2670464011084217E-8</v>
      </c>
      <c r="W58" s="25">
        <v>-2.0472381440095333E-6</v>
      </c>
      <c r="X58" s="25">
        <v>0</v>
      </c>
      <c r="Y58" s="25">
        <v>0</v>
      </c>
      <c r="Z58" s="34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41">
        <v>0</v>
      </c>
      <c r="AH58" s="4">
        <v>-0.82415000000000005</v>
      </c>
      <c r="AI58" s="5">
        <v>0.50866999999999996</v>
      </c>
      <c r="AJ58" s="6">
        <v>0.24908</v>
      </c>
      <c r="AL58" s="43">
        <f t="array" ref="AL58:AN60">AH58:AJ60</f>
        <v>-0.82415000000000005</v>
      </c>
      <c r="AM58" s="35">
        <v>0.50866999999999996</v>
      </c>
      <c r="AN58" s="35">
        <v>0.24908</v>
      </c>
      <c r="AO58" s="35">
        <v>0</v>
      </c>
      <c r="AP58" s="35">
        <v>0</v>
      </c>
      <c r="AQ58" s="41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41">
        <v>0</v>
      </c>
    </row>
    <row r="59" spans="7:49">
      <c r="G59" s="7">
        <v>-0.23849693313759301</v>
      </c>
      <c r="H59" s="3">
        <v>-0.13410236344781701</v>
      </c>
      <c r="I59" s="3">
        <v>8.1498645395787023E-2</v>
      </c>
      <c r="J59" s="3">
        <v>-1.3841465428461028E-2</v>
      </c>
      <c r="K59" s="3">
        <v>0.21715995929321702</v>
      </c>
      <c r="L59" s="8">
        <v>0.24166025763314403</v>
      </c>
      <c r="R59" s="38"/>
      <c r="U59" s="26">
        <v>5.2670464004145323E-8</v>
      </c>
      <c r="V59" s="21">
        <v>0.28672280337612799</v>
      </c>
      <c r="W59" s="21">
        <v>-5.393203200698693E-8</v>
      </c>
      <c r="X59" s="21">
        <v>0</v>
      </c>
      <c r="Y59" s="21">
        <v>0</v>
      </c>
      <c r="Z59" s="36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8">
        <v>0</v>
      </c>
      <c r="AH59" s="7">
        <v>0.56377999999999995</v>
      </c>
      <c r="AI59" s="3">
        <v>0.69469000000000003</v>
      </c>
      <c r="AJ59" s="8">
        <v>0.44673000000000002</v>
      </c>
      <c r="AL59" s="31">
        <v>0.56377999999999995</v>
      </c>
      <c r="AM59">
        <v>0.69469000000000003</v>
      </c>
      <c r="AN59">
        <v>0.44673000000000002</v>
      </c>
      <c r="AO59">
        <v>0</v>
      </c>
      <c r="AP59">
        <v>0</v>
      </c>
      <c r="AQ59" s="38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8">
        <v>0</v>
      </c>
    </row>
    <row r="60" spans="7:49" ht="15" thickBot="1">
      <c r="G60" s="7">
        <v>0.17217482790902996</v>
      </c>
      <c r="H60" s="3">
        <v>8.1547594262667972E-2</v>
      </c>
      <c r="I60" s="3">
        <v>-3.0885289646760003E-2</v>
      </c>
      <c r="J60" s="3">
        <v>3.5852301818591004E-2</v>
      </c>
      <c r="K60" s="3">
        <v>-0.11388965095540196</v>
      </c>
      <c r="L60" s="8">
        <v>-0.12877167432764197</v>
      </c>
      <c r="R60" s="38"/>
      <c r="U60" s="26">
        <v>-2.0472381440164722E-6</v>
      </c>
      <c r="V60" s="21">
        <v>-5.393203200698693E-8</v>
      </c>
      <c r="W60" s="21">
        <v>0.28671971391078399</v>
      </c>
      <c r="X60" s="21">
        <v>0</v>
      </c>
      <c r="Y60" s="21">
        <v>0</v>
      </c>
      <c r="Z60" s="36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8">
        <v>0</v>
      </c>
      <c r="AH60" s="9">
        <v>5.4210000000000001E-2</v>
      </c>
      <c r="AI60" s="10">
        <v>0.50858999999999999</v>
      </c>
      <c r="AJ60" s="11">
        <v>-0.85929999999999995</v>
      </c>
      <c r="AL60" s="31">
        <v>5.4210000000000001E-2</v>
      </c>
      <c r="AM60">
        <v>0.50858999999999999</v>
      </c>
      <c r="AN60">
        <v>-0.85929999999999995</v>
      </c>
      <c r="AO60">
        <v>0</v>
      </c>
      <c r="AP60">
        <v>0</v>
      </c>
      <c r="AQ60" s="38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8">
        <v>0</v>
      </c>
    </row>
    <row r="61" spans="7:49" ht="15" thickBot="1">
      <c r="G61" s="7">
        <v>1.4620486297289025E-2</v>
      </c>
      <c r="H61" s="3">
        <v>1.3999592413957027E-2</v>
      </c>
      <c r="I61" s="3">
        <v>-3.5727536741689027E-2</v>
      </c>
      <c r="J61" s="3">
        <v>-0.121624412296183</v>
      </c>
      <c r="K61" s="3">
        <v>3.2521559952006965E-2</v>
      </c>
      <c r="L61" s="8">
        <v>-0.20459951386096303</v>
      </c>
      <c r="R61" s="38"/>
      <c r="U61" s="26">
        <v>0</v>
      </c>
      <c r="V61" s="21">
        <v>0</v>
      </c>
      <c r="W61" s="21">
        <v>0</v>
      </c>
      <c r="X61" s="21">
        <v>0.42326391359736903</v>
      </c>
      <c r="Y61" s="21">
        <v>-0.14221257013923103</v>
      </c>
      <c r="Z61" s="36">
        <v>-2.5499079728455002E-2</v>
      </c>
      <c r="AA61">
        <v>0</v>
      </c>
      <c r="AB61">
        <v>0</v>
      </c>
      <c r="AC61">
        <v>0</v>
      </c>
      <c r="AD61">
        <v>0</v>
      </c>
      <c r="AE61">
        <v>0</v>
      </c>
      <c r="AF61" s="38">
        <v>0</v>
      </c>
      <c r="AH61" s="3"/>
      <c r="AI61" s="3"/>
      <c r="AJ61" s="3"/>
      <c r="AL61" s="31">
        <v>0</v>
      </c>
      <c r="AM61">
        <v>0</v>
      </c>
      <c r="AN61">
        <v>0</v>
      </c>
      <c r="AO61">
        <f t="array" ref="AO61:AQ63">AH58:AJ60</f>
        <v>-0.82415000000000005</v>
      </c>
      <c r="AP61">
        <v>0.50866999999999996</v>
      </c>
      <c r="AQ61" s="38">
        <v>0.24908</v>
      </c>
      <c r="AR61">
        <v>0</v>
      </c>
      <c r="AS61">
        <v>0</v>
      </c>
      <c r="AT61">
        <v>0</v>
      </c>
      <c r="AU61">
        <v>0</v>
      </c>
      <c r="AV61">
        <v>0</v>
      </c>
      <c r="AW61" s="38">
        <v>0</v>
      </c>
    </row>
    <row r="62" spans="7:49">
      <c r="G62" s="7">
        <v>-0.44528295429489201</v>
      </c>
      <c r="H62" s="3">
        <v>-0.217335576421996</v>
      </c>
      <c r="I62" s="3">
        <v>0.11387384920476998</v>
      </c>
      <c r="J62" s="3">
        <v>3.241488688820196E-2</v>
      </c>
      <c r="K62" s="3">
        <v>0.268605811672051</v>
      </c>
      <c r="L62" s="8">
        <v>0.485178558121936</v>
      </c>
      <c r="R62" s="38"/>
      <c r="U62" s="26">
        <v>0</v>
      </c>
      <c r="V62" s="21">
        <v>0</v>
      </c>
      <c r="W62" s="21">
        <v>0</v>
      </c>
      <c r="X62" s="21">
        <v>-0.14221257013923097</v>
      </c>
      <c r="Y62" s="21">
        <v>0.31533983310966701</v>
      </c>
      <c r="Z62" s="36">
        <v>-1.0456350447398982E-2</v>
      </c>
      <c r="AA62">
        <v>0</v>
      </c>
      <c r="AB62">
        <v>0</v>
      </c>
      <c r="AC62">
        <v>0</v>
      </c>
      <c r="AD62">
        <v>0</v>
      </c>
      <c r="AE62">
        <v>0</v>
      </c>
      <c r="AF62" s="38">
        <v>0</v>
      </c>
      <c r="AH62" s="4">
        <v>-0.82403999999999999</v>
      </c>
      <c r="AI62" s="5">
        <v>0.50880999999999998</v>
      </c>
      <c r="AJ62" s="6">
        <v>0.24915999999999999</v>
      </c>
      <c r="AL62" s="31">
        <v>0</v>
      </c>
      <c r="AM62">
        <v>0</v>
      </c>
      <c r="AN62">
        <v>0</v>
      </c>
      <c r="AO62">
        <v>0.56377999999999995</v>
      </c>
      <c r="AP62">
        <v>0.69469000000000003</v>
      </c>
      <c r="AQ62" s="38">
        <v>0.44673000000000002</v>
      </c>
      <c r="AR62">
        <v>0</v>
      </c>
      <c r="AS62">
        <v>0</v>
      </c>
      <c r="AT62">
        <v>0</v>
      </c>
      <c r="AU62">
        <v>0</v>
      </c>
      <c r="AV62">
        <v>0</v>
      </c>
      <c r="AW62" s="38">
        <v>0</v>
      </c>
    </row>
    <row r="63" spans="7:49" ht="15" thickBot="1">
      <c r="G63" s="7">
        <v>-0.45479079810752698</v>
      </c>
      <c r="H63" s="3">
        <v>-0.24135620545886102</v>
      </c>
      <c r="I63" s="3">
        <v>0.12872410790862301</v>
      </c>
      <c r="J63" s="3">
        <v>-0.204352469014875</v>
      </c>
      <c r="K63" s="3">
        <v>0.48473081777555294</v>
      </c>
      <c r="L63" s="8">
        <v>0.21123206277885295</v>
      </c>
      <c r="R63" s="38"/>
      <c r="U63" s="29">
        <v>0</v>
      </c>
      <c r="V63" s="30">
        <v>0</v>
      </c>
      <c r="W63" s="30">
        <v>0</v>
      </c>
      <c r="X63" s="30">
        <v>-2.5499079728455002E-2</v>
      </c>
      <c r="Y63" s="30">
        <v>-1.0456350447398982E-2</v>
      </c>
      <c r="Z63" s="37">
        <v>0.243333319445657</v>
      </c>
      <c r="AA63">
        <v>0</v>
      </c>
      <c r="AB63">
        <v>0</v>
      </c>
      <c r="AC63">
        <v>0</v>
      </c>
      <c r="AD63">
        <v>0</v>
      </c>
      <c r="AE63">
        <v>0</v>
      </c>
      <c r="AF63" s="38">
        <v>0</v>
      </c>
      <c r="AH63" s="7">
        <v>0.56391999999999998</v>
      </c>
      <c r="AI63" s="3">
        <v>0.69442999999999999</v>
      </c>
      <c r="AJ63" s="8">
        <v>0.44695000000000001</v>
      </c>
      <c r="AL63" s="32">
        <v>0</v>
      </c>
      <c r="AM63" s="33">
        <v>0</v>
      </c>
      <c r="AN63" s="33">
        <v>0</v>
      </c>
      <c r="AO63" s="33">
        <v>5.4210000000000001E-2</v>
      </c>
      <c r="AP63" s="33">
        <v>0.50858999999999999</v>
      </c>
      <c r="AQ63" s="39">
        <v>-0.85929999999999995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8">
        <v>0</v>
      </c>
    </row>
    <row r="64" spans="7:49" ht="15" thickBot="1">
      <c r="G64" s="31"/>
      <c r="R64" s="38"/>
      <c r="U64" s="26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>
        <v>0.28672293695897599</v>
      </c>
      <c r="AB64">
        <v>6.7479551999621856E-7</v>
      </c>
      <c r="AC64">
        <v>-6.454067200817315E-8</v>
      </c>
      <c r="AD64">
        <v>0</v>
      </c>
      <c r="AE64">
        <v>0</v>
      </c>
      <c r="AF64" s="38">
        <v>0</v>
      </c>
      <c r="AH64" s="9">
        <v>5.4390000000000001E-2</v>
      </c>
      <c r="AI64" s="10">
        <v>0.50880999999999998</v>
      </c>
      <c r="AJ64" s="11">
        <v>-0.85916000000000003</v>
      </c>
      <c r="AL64" s="31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43">
        <f t="array" ref="AR64:AT66">AH62:AJ64</f>
        <v>-0.82403999999999999</v>
      </c>
      <c r="AS64" s="35">
        <v>0.50880999999999998</v>
      </c>
      <c r="AT64" s="35">
        <v>0.24915999999999999</v>
      </c>
      <c r="AU64" s="35">
        <v>0</v>
      </c>
      <c r="AV64" s="35">
        <v>0</v>
      </c>
      <c r="AW64" s="41">
        <v>0</v>
      </c>
    </row>
    <row r="65" spans="7:49" ht="15" thickBot="1">
      <c r="G65" s="31"/>
      <c r="R65" s="38"/>
      <c r="U65" s="26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>
        <v>6.7479551999621856E-7</v>
      </c>
      <c r="AB65">
        <v>0.28672088705433596</v>
      </c>
      <c r="AC65">
        <v>8.5302067198700371E-7</v>
      </c>
      <c r="AD65">
        <v>0</v>
      </c>
      <c r="AE65">
        <v>0</v>
      </c>
      <c r="AF65" s="38">
        <v>0</v>
      </c>
      <c r="AH65" s="9"/>
      <c r="AI65" s="10"/>
      <c r="AJ65" s="11"/>
      <c r="AL65" s="31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31">
        <v>0.56391999999999998</v>
      </c>
      <c r="AS65">
        <v>0.69442999999999999</v>
      </c>
      <c r="AT65">
        <v>0.44695000000000001</v>
      </c>
      <c r="AU65">
        <v>0</v>
      </c>
      <c r="AV65">
        <v>0</v>
      </c>
      <c r="AW65" s="38">
        <v>0</v>
      </c>
    </row>
    <row r="66" spans="7:49">
      <c r="G66" s="31"/>
      <c r="R66" s="38"/>
      <c r="U66" s="26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>
        <v>-6.454067200817315E-8</v>
      </c>
      <c r="AB66">
        <v>8.5302067198700371E-7</v>
      </c>
      <c r="AC66">
        <v>0.28672051431833601</v>
      </c>
      <c r="AD66">
        <v>0</v>
      </c>
      <c r="AE66">
        <v>0</v>
      </c>
      <c r="AF66" s="38">
        <v>0</v>
      </c>
      <c r="AL66" s="31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31">
        <v>5.4390000000000001E-2</v>
      </c>
      <c r="AS66">
        <v>0.50880999999999998</v>
      </c>
      <c r="AT66">
        <v>-0.85916000000000003</v>
      </c>
      <c r="AU66">
        <v>0</v>
      </c>
      <c r="AV66">
        <v>0</v>
      </c>
      <c r="AW66" s="38">
        <v>0</v>
      </c>
    </row>
    <row r="67" spans="7:49">
      <c r="G67" s="31"/>
      <c r="R67" s="38"/>
      <c r="U67" s="26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>
        <v>0</v>
      </c>
      <c r="AB67">
        <v>0</v>
      </c>
      <c r="AC67">
        <v>0</v>
      </c>
      <c r="AD67">
        <v>0.42320844010160302</v>
      </c>
      <c r="AE67">
        <v>-0.14222436543231098</v>
      </c>
      <c r="AF67" s="38">
        <v>-2.5544820786372997E-2</v>
      </c>
      <c r="AL67" s="31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31">
        <v>0</v>
      </c>
      <c r="AS67">
        <v>0</v>
      </c>
      <c r="AT67">
        <v>0</v>
      </c>
      <c r="AU67">
        <f t="array" ref="AU67:AW69">AH62:AJ64</f>
        <v>-0.82403999999999999</v>
      </c>
      <c r="AV67">
        <v>0.50880999999999998</v>
      </c>
      <c r="AW67" s="38">
        <v>0.24915999999999999</v>
      </c>
    </row>
    <row r="68" spans="7:49">
      <c r="G68" s="31"/>
      <c r="R68" s="38"/>
      <c r="U68" s="26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>
        <v>0</v>
      </c>
      <c r="AB68">
        <v>0</v>
      </c>
      <c r="AC68">
        <v>0</v>
      </c>
      <c r="AD68">
        <v>-0.14222436543231098</v>
      </c>
      <c r="AE68">
        <v>0.31539912727620301</v>
      </c>
      <c r="AF68" s="38">
        <v>-1.0427595018919003E-2</v>
      </c>
      <c r="AL68" s="31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31">
        <v>0</v>
      </c>
      <c r="AS68">
        <v>0</v>
      </c>
      <c r="AT68">
        <v>0</v>
      </c>
      <c r="AU68">
        <v>0.56391999999999998</v>
      </c>
      <c r="AV68">
        <v>0.69442999999999999</v>
      </c>
      <c r="AW68" s="38">
        <v>0.44695000000000001</v>
      </c>
    </row>
    <row r="69" spans="7:49" ht="15" thickBot="1">
      <c r="G69" s="3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9"/>
      <c r="U69" s="29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3">
        <v>0</v>
      </c>
      <c r="AB69" s="33">
        <v>0</v>
      </c>
      <c r="AC69" s="33">
        <v>0</v>
      </c>
      <c r="AD69" s="33">
        <v>-2.5544820786373004E-2</v>
      </c>
      <c r="AE69" s="33">
        <v>-1.0427595018919017E-2</v>
      </c>
      <c r="AF69" s="39">
        <v>0.243327459891713</v>
      </c>
      <c r="AL69" s="32">
        <v>0</v>
      </c>
      <c r="AM69" s="33">
        <v>0</v>
      </c>
      <c r="AN69" s="33">
        <v>0</v>
      </c>
      <c r="AO69" s="33">
        <v>0</v>
      </c>
      <c r="AP69" s="33">
        <v>0</v>
      </c>
      <c r="AQ69" s="33">
        <v>0</v>
      </c>
      <c r="AR69" s="32">
        <v>0</v>
      </c>
      <c r="AS69" s="33">
        <v>0</v>
      </c>
      <c r="AT69" s="33">
        <v>0</v>
      </c>
      <c r="AU69" s="33">
        <v>5.4390000000000001E-2</v>
      </c>
      <c r="AV69" s="33">
        <v>0.50880999999999998</v>
      </c>
      <c r="AW69" s="39">
        <v>-0.85916000000000003</v>
      </c>
    </row>
    <row r="71" spans="7:49" ht="15" thickBot="1">
      <c r="G71" t="s">
        <v>16</v>
      </c>
      <c r="H71">
        <v>21</v>
      </c>
      <c r="U71" t="s">
        <v>16</v>
      </c>
      <c r="V71">
        <v>21</v>
      </c>
      <c r="AL71" t="s">
        <v>5</v>
      </c>
    </row>
    <row r="72" spans="7:49">
      <c r="G72" s="24">
        <v>6.5384951869410001E-3</v>
      </c>
      <c r="H72" s="25">
        <v>1.972849085603E-3</v>
      </c>
      <c r="I72" s="25">
        <v>-5.0639278484939992E-3</v>
      </c>
      <c r="J72" s="25">
        <v>-2.3903348843919989E-3</v>
      </c>
      <c r="K72" s="25">
        <v>-6.5526816938489994E-3</v>
      </c>
      <c r="L72" s="34">
        <v>-4.7477978530679988E-3</v>
      </c>
      <c r="M72" s="35"/>
      <c r="N72" s="35"/>
      <c r="O72" s="35"/>
      <c r="P72" s="35"/>
      <c r="Q72" s="35"/>
      <c r="R72" s="41"/>
      <c r="U72" s="24">
        <f t="array" ref="U72:AF83">MMULT(MMULT(AL72:AW83,AY2:BJ13),TRANSPOSE(AL72:AW83))</f>
        <v>0.28671897494732801</v>
      </c>
      <c r="V72" s="25">
        <v>1.0663976959882082E-6</v>
      </c>
      <c r="W72" s="25">
        <v>-1.9158630400056831E-6</v>
      </c>
      <c r="X72" s="25">
        <v>0</v>
      </c>
      <c r="Y72" s="25">
        <v>0</v>
      </c>
      <c r="Z72" s="34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41">
        <v>0</v>
      </c>
      <c r="AH72" s="43">
        <v>-0.82374000000000003</v>
      </c>
      <c r="AI72" s="35">
        <v>0.50936999999999999</v>
      </c>
      <c r="AJ72" s="41">
        <v>0.24898000000000001</v>
      </c>
      <c r="AL72" s="43">
        <f t="array" ref="AL72:AN74">AH72:AJ74</f>
        <v>-0.82374000000000003</v>
      </c>
      <c r="AM72" s="35">
        <v>0.50936999999999999</v>
      </c>
      <c r="AN72" s="35">
        <v>0.24898000000000001</v>
      </c>
      <c r="AO72" s="35">
        <v>0</v>
      </c>
      <c r="AP72" s="35">
        <v>0</v>
      </c>
      <c r="AQ72" s="41">
        <v>0</v>
      </c>
      <c r="AR72" s="35">
        <v>0</v>
      </c>
      <c r="AS72" s="35">
        <v>0</v>
      </c>
      <c r="AT72" s="35">
        <v>0</v>
      </c>
      <c r="AU72" s="35">
        <v>0</v>
      </c>
      <c r="AV72" s="35">
        <v>0</v>
      </c>
      <c r="AW72" s="41">
        <v>0</v>
      </c>
    </row>
    <row r="73" spans="7:49">
      <c r="G73" s="31">
        <v>1.9696323592190003E-3</v>
      </c>
      <c r="H73">
        <v>2.8909794635499999E-4</v>
      </c>
      <c r="I73">
        <v>-1.4258499887850001E-3</v>
      </c>
      <c r="J73">
        <v>-1.9524763762180002E-3</v>
      </c>
      <c r="K73">
        <v>-1.3714332821100003E-3</v>
      </c>
      <c r="L73" s="38">
        <v>-2.3811452018579998E-3</v>
      </c>
      <c r="R73" s="38"/>
      <c r="U73" s="26">
        <v>1.0663976959882082E-6</v>
      </c>
      <c r="V73" s="21">
        <v>0.28672197051187198</v>
      </c>
      <c r="W73" s="21">
        <v>1.1447296000000051E-6</v>
      </c>
      <c r="X73" s="21">
        <v>0</v>
      </c>
      <c r="Y73" s="21">
        <v>0</v>
      </c>
      <c r="Z73" s="36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8">
        <v>0</v>
      </c>
      <c r="AH73" s="31">
        <v>0.56413000000000002</v>
      </c>
      <c r="AI73">
        <v>0.69250999999999996</v>
      </c>
      <c r="AJ73" s="38">
        <v>0.44966</v>
      </c>
      <c r="AL73" s="31">
        <v>0.56413000000000002</v>
      </c>
      <c r="AM73">
        <v>0.69250999999999996</v>
      </c>
      <c r="AN73">
        <v>0.44966</v>
      </c>
      <c r="AO73">
        <v>0</v>
      </c>
      <c r="AP73">
        <v>0</v>
      </c>
      <c r="AQ73" s="38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8">
        <v>0</v>
      </c>
    </row>
    <row r="74" spans="7:49" ht="15" thickBot="1">
      <c r="G74" s="31">
        <v>-5.072348952454001E-3</v>
      </c>
      <c r="H74">
        <v>-1.4252575194679997E-3</v>
      </c>
      <c r="I74">
        <v>2.9824143762089998E-3</v>
      </c>
      <c r="J74">
        <v>3.0872604059799973E-4</v>
      </c>
      <c r="K74">
        <v>5.6099573153789994E-3</v>
      </c>
      <c r="L74" s="38">
        <v>2.5640462285939996E-3</v>
      </c>
      <c r="R74" s="38"/>
      <c r="U74" s="26">
        <v>-1.9158630400056831E-6</v>
      </c>
      <c r="V74" s="21">
        <v>1.1447296000000051E-6</v>
      </c>
      <c r="W74" s="21">
        <v>0.28672164476927997</v>
      </c>
      <c r="X74" s="21">
        <v>0</v>
      </c>
      <c r="Y74" s="21">
        <v>0</v>
      </c>
      <c r="Z74" s="36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8">
        <v>0</v>
      </c>
      <c r="AH74" s="32">
        <v>5.663E-2</v>
      </c>
      <c r="AI74" s="33">
        <v>0.51085999999999998</v>
      </c>
      <c r="AJ74" s="39">
        <v>-0.85780000000000001</v>
      </c>
      <c r="AL74" s="31">
        <v>5.663E-2</v>
      </c>
      <c r="AM74">
        <v>0.51085999999999998</v>
      </c>
      <c r="AN74">
        <v>-0.85780000000000001</v>
      </c>
      <c r="AO74">
        <v>0</v>
      </c>
      <c r="AP74">
        <v>0</v>
      </c>
      <c r="AQ74" s="38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8">
        <v>0</v>
      </c>
    </row>
    <row r="75" spans="7:49" ht="15" thickBot="1">
      <c r="G75" s="31">
        <v>2.399417812531E-3</v>
      </c>
      <c r="H75">
        <v>1.9573694342580003E-3</v>
      </c>
      <c r="I75">
        <v>-3.0835348434600052E-4</v>
      </c>
      <c r="J75">
        <v>-4.0700937051400018E-4</v>
      </c>
      <c r="K75">
        <v>-1.8336923058699965E-4</v>
      </c>
      <c r="L75" s="38">
        <v>-3.4065623653559999E-3</v>
      </c>
      <c r="R75" s="38"/>
      <c r="U75" s="26">
        <v>0</v>
      </c>
      <c r="V75" s="21">
        <v>0</v>
      </c>
      <c r="W75" s="21">
        <v>0</v>
      </c>
      <c r="X75" s="21">
        <v>0.42304338066433106</v>
      </c>
      <c r="Y75" s="21">
        <v>-0.14219403604189107</v>
      </c>
      <c r="Z75" s="36">
        <v>-2.6102987602994E-2</v>
      </c>
      <c r="AA75">
        <v>0</v>
      </c>
      <c r="AB75">
        <v>0</v>
      </c>
      <c r="AC75">
        <v>0</v>
      </c>
      <c r="AD75">
        <v>0</v>
      </c>
      <c r="AE75">
        <v>0</v>
      </c>
      <c r="AF75" s="38">
        <v>0</v>
      </c>
      <c r="AL75" s="31">
        <v>0</v>
      </c>
      <c r="AM75">
        <v>0</v>
      </c>
      <c r="AN75">
        <v>0</v>
      </c>
      <c r="AO75">
        <f t="array" ref="AO75:AQ77">AH72:AJ74</f>
        <v>-0.82374000000000003</v>
      </c>
      <c r="AP75">
        <v>0.50936999999999999</v>
      </c>
      <c r="AQ75" s="38">
        <v>0.24898000000000001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 s="38">
        <v>0</v>
      </c>
    </row>
    <row r="76" spans="7:49">
      <c r="G76" s="31">
        <v>6.5483035612580003E-3</v>
      </c>
      <c r="H76">
        <v>1.3631414449199993E-3</v>
      </c>
      <c r="I76">
        <v>-5.6156018259899999E-3</v>
      </c>
      <c r="J76">
        <v>-1.763819840319999E-4</v>
      </c>
      <c r="K76">
        <v>-9.5732440375039998E-3</v>
      </c>
      <c r="L76" s="38">
        <v>-2.9592238588889994E-3</v>
      </c>
      <c r="R76" s="38"/>
      <c r="U76" s="26">
        <v>0</v>
      </c>
      <c r="V76" s="21">
        <v>0</v>
      </c>
      <c r="W76" s="21">
        <v>0</v>
      </c>
      <c r="X76" s="21">
        <v>-0.14219403604189104</v>
      </c>
      <c r="Y76" s="21">
        <v>0.31560321881376907</v>
      </c>
      <c r="Z76" s="36">
        <v>-1.0111380493832006E-2</v>
      </c>
      <c r="AA76">
        <v>0</v>
      </c>
      <c r="AB76">
        <v>0</v>
      </c>
      <c r="AC76">
        <v>0</v>
      </c>
      <c r="AD76">
        <v>0</v>
      </c>
      <c r="AE76">
        <v>0</v>
      </c>
      <c r="AF76" s="38">
        <v>0</v>
      </c>
      <c r="AH76" s="43">
        <v>0.82403000000000004</v>
      </c>
      <c r="AI76" s="35">
        <v>-0.50929000000000002</v>
      </c>
      <c r="AJ76" s="41">
        <v>0.24817</v>
      </c>
      <c r="AL76" s="31">
        <v>0</v>
      </c>
      <c r="AM76">
        <v>0</v>
      </c>
      <c r="AN76">
        <v>0</v>
      </c>
      <c r="AO76">
        <v>0.56413000000000002</v>
      </c>
      <c r="AP76">
        <v>0.69250999999999996</v>
      </c>
      <c r="AQ76" s="38">
        <v>0.44966</v>
      </c>
      <c r="AR76">
        <v>0</v>
      </c>
      <c r="AS76">
        <v>0</v>
      </c>
      <c r="AT76">
        <v>0</v>
      </c>
      <c r="AU76">
        <v>0</v>
      </c>
      <c r="AV76">
        <v>0</v>
      </c>
      <c r="AW76" s="38">
        <v>0</v>
      </c>
    </row>
    <row r="77" spans="7:49" ht="15" thickBot="1">
      <c r="G77" s="32">
        <v>4.7462298351830003E-3</v>
      </c>
      <c r="H77" s="33">
        <v>2.3648379487419997E-3</v>
      </c>
      <c r="I77" s="33">
        <v>-2.560310909844001E-3</v>
      </c>
      <c r="J77" s="33">
        <v>-3.4082457249419999E-3</v>
      </c>
      <c r="K77" s="33">
        <v>-2.9741789120049994E-3</v>
      </c>
      <c r="L77" s="39">
        <v>-4.6897385363609996E-3</v>
      </c>
      <c r="R77" s="38"/>
      <c r="U77" s="29">
        <v>0</v>
      </c>
      <c r="V77" s="30">
        <v>0</v>
      </c>
      <c r="W77" s="30">
        <v>0</v>
      </c>
      <c r="X77" s="30">
        <v>-2.6102987602994007E-2</v>
      </c>
      <c r="Y77" s="30">
        <v>-1.0111380493831992E-2</v>
      </c>
      <c r="Z77" s="37">
        <v>0.24328466301229798</v>
      </c>
      <c r="AA77">
        <v>0</v>
      </c>
      <c r="AB77">
        <v>0</v>
      </c>
      <c r="AC77">
        <v>0</v>
      </c>
      <c r="AD77">
        <v>0</v>
      </c>
      <c r="AE77">
        <v>0</v>
      </c>
      <c r="AF77" s="38">
        <v>0</v>
      </c>
      <c r="AH77" s="31">
        <v>-0.56369999999999998</v>
      </c>
      <c r="AI77">
        <v>-0.69325999999999999</v>
      </c>
      <c r="AJ77" s="38">
        <v>0.44902999999999998</v>
      </c>
      <c r="AL77" s="32">
        <v>0</v>
      </c>
      <c r="AM77" s="33">
        <v>0</v>
      </c>
      <c r="AN77" s="33">
        <v>0</v>
      </c>
      <c r="AO77" s="33">
        <v>5.663E-2</v>
      </c>
      <c r="AP77" s="33">
        <v>0.51085999999999998</v>
      </c>
      <c r="AQ77" s="39">
        <v>-0.85780000000000001</v>
      </c>
      <c r="AR77">
        <v>0</v>
      </c>
      <c r="AS77">
        <v>0</v>
      </c>
      <c r="AT77">
        <v>0</v>
      </c>
      <c r="AU77">
        <v>0</v>
      </c>
      <c r="AV77">
        <v>0</v>
      </c>
      <c r="AW77" s="38">
        <v>0</v>
      </c>
    </row>
    <row r="78" spans="7:49" ht="15" thickBot="1">
      <c r="G78" s="31"/>
      <c r="R78" s="38"/>
      <c r="U78" s="26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>
        <v>0.28671715972300799</v>
      </c>
      <c r="AB78">
        <v>1.2888064000737831E-7</v>
      </c>
      <c r="AC78">
        <v>-5.6340480003580495E-8</v>
      </c>
      <c r="AD78">
        <v>0</v>
      </c>
      <c r="AE78">
        <v>0</v>
      </c>
      <c r="AF78" s="38">
        <v>0</v>
      </c>
      <c r="AH78" s="32">
        <v>-5.6640000000000003E-2</v>
      </c>
      <c r="AI78" s="33">
        <v>-0.50990999999999997</v>
      </c>
      <c r="AJ78" s="39">
        <v>-0.85836000000000001</v>
      </c>
      <c r="AL78" s="31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43">
        <f t="array" ref="AR78:AT80">AH76:AJ78</f>
        <v>0.82403000000000004</v>
      </c>
      <c r="AS78" s="35">
        <v>-0.50929000000000002</v>
      </c>
      <c r="AT78" s="35">
        <v>0.24817</v>
      </c>
      <c r="AU78" s="35">
        <v>0</v>
      </c>
      <c r="AV78" s="35">
        <v>0</v>
      </c>
      <c r="AW78" s="41">
        <v>0</v>
      </c>
    </row>
    <row r="79" spans="7:49">
      <c r="G79" s="31"/>
      <c r="R79" s="38"/>
      <c r="U79" s="26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>
        <v>1.2888063998656163E-7</v>
      </c>
      <c r="AB79">
        <v>0.28671858317311993</v>
      </c>
      <c r="AC79">
        <v>-3.4870886399251955E-7</v>
      </c>
      <c r="AD79">
        <v>0</v>
      </c>
      <c r="AE79">
        <v>0</v>
      </c>
      <c r="AF79" s="38">
        <v>0</v>
      </c>
      <c r="AL79" s="31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31">
        <v>-0.56369999999999998</v>
      </c>
      <c r="AS79">
        <v>-0.69325999999999999</v>
      </c>
      <c r="AT79">
        <v>0.44902999999999998</v>
      </c>
      <c r="AU79">
        <v>0</v>
      </c>
      <c r="AV79">
        <v>0</v>
      </c>
      <c r="AW79" s="38">
        <v>0</v>
      </c>
    </row>
    <row r="80" spans="7:49">
      <c r="G80" s="31"/>
      <c r="R80" s="38"/>
      <c r="U80" s="26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>
        <v>-5.6340480003580495E-8</v>
      </c>
      <c r="AB80">
        <v>-3.4870886400639733E-7</v>
      </c>
      <c r="AC80">
        <v>0.28671948026265598</v>
      </c>
      <c r="AD80">
        <v>0</v>
      </c>
      <c r="AE80">
        <v>0</v>
      </c>
      <c r="AF80" s="38">
        <v>0</v>
      </c>
      <c r="AL80" s="31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31">
        <v>-5.6640000000000003E-2</v>
      </c>
      <c r="AS80">
        <v>-0.50990999999999997</v>
      </c>
      <c r="AT80">
        <v>-0.85836000000000001</v>
      </c>
      <c r="AU80">
        <v>0</v>
      </c>
      <c r="AV80">
        <v>0</v>
      </c>
      <c r="AW80" s="38">
        <v>0</v>
      </c>
    </row>
    <row r="81" spans="7:49">
      <c r="G81" s="31"/>
      <c r="R81" s="38"/>
      <c r="U81" s="26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>
        <v>0</v>
      </c>
      <c r="AB81">
        <v>0</v>
      </c>
      <c r="AC81">
        <v>0</v>
      </c>
      <c r="AD81">
        <v>0.42317318390057707</v>
      </c>
      <c r="AE81">
        <v>-0.14216130730063403</v>
      </c>
      <c r="AF81" s="38">
        <v>-2.6080283947971E-2</v>
      </c>
      <c r="AL81" s="3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31">
        <v>0</v>
      </c>
      <c r="AS81">
        <v>0</v>
      </c>
      <c r="AT81">
        <v>0</v>
      </c>
      <c r="AU81">
        <f t="array" ref="AU81:AW83">AH76:AJ78</f>
        <v>0.82403000000000004</v>
      </c>
      <c r="AV81">
        <v>-0.50929000000000002</v>
      </c>
      <c r="AW81" s="38">
        <v>0.24817</v>
      </c>
    </row>
    <row r="82" spans="7:49">
      <c r="G82" s="31"/>
      <c r="R82" s="38"/>
      <c r="U82" s="26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>
        <v>0</v>
      </c>
      <c r="AB82">
        <v>0</v>
      </c>
      <c r="AC82">
        <v>0</v>
      </c>
      <c r="AD82">
        <v>-0.14216130730063403</v>
      </c>
      <c r="AE82">
        <v>0.31541648320072402</v>
      </c>
      <c r="AF82" s="38">
        <v>-1.0103202244937992E-2</v>
      </c>
      <c r="AL82" s="31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31">
        <v>0</v>
      </c>
      <c r="AS82">
        <v>0</v>
      </c>
      <c r="AT82">
        <v>0</v>
      </c>
      <c r="AU82">
        <v>-0.56369999999999998</v>
      </c>
      <c r="AV82">
        <v>-0.69325999999999999</v>
      </c>
      <c r="AW82" s="38">
        <v>0.44902999999999998</v>
      </c>
    </row>
    <row r="83" spans="7:49" ht="15" thickBot="1">
      <c r="G83" s="3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9"/>
      <c r="U83" s="29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3">
        <v>0</v>
      </c>
      <c r="AB83" s="33">
        <v>0</v>
      </c>
      <c r="AC83" s="33">
        <v>0</v>
      </c>
      <c r="AD83" s="33">
        <v>-2.6080283947971003E-2</v>
      </c>
      <c r="AE83" s="33">
        <v>-1.0103202244938006E-2</v>
      </c>
      <c r="AF83" s="39">
        <v>0.24333404814960299</v>
      </c>
      <c r="AL83" s="32">
        <v>0</v>
      </c>
      <c r="AM83" s="33">
        <v>0</v>
      </c>
      <c r="AN83" s="33">
        <v>0</v>
      </c>
      <c r="AO83" s="33">
        <v>0</v>
      </c>
      <c r="AP83" s="33">
        <v>0</v>
      </c>
      <c r="AQ83" s="33">
        <v>0</v>
      </c>
      <c r="AR83" s="32">
        <v>0</v>
      </c>
      <c r="AS83" s="33">
        <v>0</v>
      </c>
      <c r="AT83" s="33">
        <v>0</v>
      </c>
      <c r="AU83" s="33">
        <v>-5.6640000000000003E-2</v>
      </c>
      <c r="AV83" s="33">
        <v>-0.50990999999999997</v>
      </c>
      <c r="AW83" s="39">
        <v>-0.85836000000000001</v>
      </c>
    </row>
    <row r="85" spans="7:49" ht="15" thickBot="1">
      <c r="G85" t="s">
        <v>17</v>
      </c>
      <c r="H85">
        <v>20</v>
      </c>
      <c r="U85" t="s">
        <v>17</v>
      </c>
      <c r="V85">
        <v>20</v>
      </c>
      <c r="AL85" t="s">
        <v>5</v>
      </c>
    </row>
    <row r="86" spans="7:49">
      <c r="G86" s="24">
        <v>7.3216125736299967E-4</v>
      </c>
      <c r="H86" s="25">
        <v>-2.4114719897599998E-3</v>
      </c>
      <c r="I86" s="25">
        <v>2.3245325912999988E-4</v>
      </c>
      <c r="J86" s="25">
        <v>-1.2322729134410001E-3</v>
      </c>
      <c r="K86" s="25">
        <v>-1.6586770472359999E-3</v>
      </c>
      <c r="L86" s="34">
        <v>6.8038573630199977E-4</v>
      </c>
      <c r="M86" s="35"/>
      <c r="N86" s="35"/>
      <c r="O86" s="35"/>
      <c r="P86" s="35"/>
      <c r="Q86" s="35"/>
      <c r="R86" s="41"/>
      <c r="U86" s="24">
        <f t="array" ref="U86:AF97">MMULT(MMULT(AL86:AW97,AY2:BJ13),TRANSPOSE(AL86:AW97))</f>
        <v>0.28672045040844796</v>
      </c>
      <c r="V86" s="25">
        <v>1.4731673600443251E-7</v>
      </c>
      <c r="W86" s="25">
        <v>1.0288087040136173E-6</v>
      </c>
      <c r="X86" s="25">
        <v>0</v>
      </c>
      <c r="Y86" s="25">
        <v>0</v>
      </c>
      <c r="Z86" s="34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41">
        <v>0</v>
      </c>
      <c r="AH86" s="4">
        <v>-0.82291999999999998</v>
      </c>
      <c r="AI86" s="5">
        <v>0.51021000000000005</v>
      </c>
      <c r="AJ86" s="6">
        <v>0.24998000000000001</v>
      </c>
      <c r="AL86" s="43">
        <f t="array" ref="AL86:AN88">AH86:AJ88</f>
        <v>-0.82291999999999998</v>
      </c>
      <c r="AM86" s="35">
        <v>0.51021000000000005</v>
      </c>
      <c r="AN86" s="35">
        <v>0.24998000000000001</v>
      </c>
      <c r="AO86" s="35">
        <v>0</v>
      </c>
      <c r="AP86" s="35">
        <v>0</v>
      </c>
      <c r="AQ86" s="41">
        <v>0</v>
      </c>
      <c r="AR86" s="35">
        <v>0</v>
      </c>
      <c r="AS86" s="35">
        <v>0</v>
      </c>
      <c r="AT86" s="35">
        <v>0</v>
      </c>
      <c r="AU86" s="35">
        <v>0</v>
      </c>
      <c r="AV86" s="35">
        <v>0</v>
      </c>
      <c r="AW86" s="41">
        <v>0</v>
      </c>
    </row>
    <row r="87" spans="7:49">
      <c r="G87" s="31">
        <v>-2.4140829585749999E-3</v>
      </c>
      <c r="H87">
        <v>2.0191186981940003E-3</v>
      </c>
      <c r="I87">
        <v>-3.286724707157E-3</v>
      </c>
      <c r="J87">
        <v>1.0773923159259999E-3</v>
      </c>
      <c r="K87">
        <v>-2.8279144866939997E-3</v>
      </c>
      <c r="L87" s="38">
        <v>-1.6992080713689999E-3</v>
      </c>
      <c r="R87" s="38"/>
      <c r="U87" s="26">
        <v>1.4731673600443251E-7</v>
      </c>
      <c r="V87" s="21">
        <v>0.28671995725004795</v>
      </c>
      <c r="W87" s="21">
        <v>-1.4771814398073513E-7</v>
      </c>
      <c r="X87" s="21">
        <v>0</v>
      </c>
      <c r="Y87" s="21">
        <v>0</v>
      </c>
      <c r="Z87" s="36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8">
        <v>0</v>
      </c>
      <c r="AH87" s="7">
        <v>0.56537999999999999</v>
      </c>
      <c r="AI87" s="3">
        <v>0.69191999999999998</v>
      </c>
      <c r="AJ87" s="8">
        <v>0.44899</v>
      </c>
      <c r="AL87" s="31">
        <v>0.56537999999999999</v>
      </c>
      <c r="AM87">
        <v>0.69191999999999998</v>
      </c>
      <c r="AN87">
        <v>0.44899</v>
      </c>
      <c r="AO87">
        <v>0</v>
      </c>
      <c r="AP87">
        <v>0</v>
      </c>
      <c r="AQ87" s="38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8">
        <v>0</v>
      </c>
    </row>
    <row r="88" spans="7:49" ht="15" thickBot="1">
      <c r="G88" s="31">
        <v>2.5140592824000017E-4</v>
      </c>
      <c r="H88">
        <v>-3.2995866453100001E-3</v>
      </c>
      <c r="I88">
        <v>1.6787407892469995E-3</v>
      </c>
      <c r="J88">
        <v>3.2119756060979996E-3</v>
      </c>
      <c r="K88">
        <v>2.8368290867039989E-3</v>
      </c>
      <c r="L88" s="38">
        <v>3.7695663741360002E-3</v>
      </c>
      <c r="R88" s="38"/>
      <c r="U88" s="26">
        <v>1.0288087040136173E-6</v>
      </c>
      <c r="V88" s="21">
        <v>-1.4771814399461292E-7</v>
      </c>
      <c r="W88" s="21">
        <v>0.28672263326515196</v>
      </c>
      <c r="X88" s="21">
        <v>0</v>
      </c>
      <c r="Y88" s="21">
        <v>0</v>
      </c>
      <c r="Z88" s="36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8">
        <v>0</v>
      </c>
      <c r="AH88" s="9">
        <v>5.611E-2</v>
      </c>
      <c r="AI88" s="10">
        <v>0.51082000000000005</v>
      </c>
      <c r="AJ88" s="11">
        <v>-0.85785999999999996</v>
      </c>
      <c r="AL88" s="31">
        <v>5.611E-2</v>
      </c>
      <c r="AM88">
        <v>0.51082000000000005</v>
      </c>
      <c r="AN88">
        <v>-0.85785999999999996</v>
      </c>
      <c r="AO88">
        <v>0</v>
      </c>
      <c r="AP88">
        <v>0</v>
      </c>
      <c r="AQ88" s="3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8">
        <v>0</v>
      </c>
    </row>
    <row r="89" spans="7:49" ht="15" thickBot="1">
      <c r="G89" s="31">
        <v>1.2238002272320003E-3</v>
      </c>
      <c r="H89">
        <v>-1.0440444725559998E-3</v>
      </c>
      <c r="I89">
        <v>-3.2178776121160003E-3</v>
      </c>
      <c r="J89">
        <v>-8.2465503678769998E-3</v>
      </c>
      <c r="K89">
        <v>-4.5225154972300006E-3</v>
      </c>
      <c r="L89" s="38">
        <v>3.167675662007E-3</v>
      </c>
      <c r="R89" s="38"/>
      <c r="U89" s="26">
        <v>0</v>
      </c>
      <c r="V89" s="21">
        <v>0</v>
      </c>
      <c r="W89" s="21">
        <v>0</v>
      </c>
      <c r="X89" s="21">
        <v>0.42264039068162695</v>
      </c>
      <c r="Y89" s="21">
        <v>-0.14236023080251997</v>
      </c>
      <c r="Z89" s="36">
        <v>-2.5995652340801985E-2</v>
      </c>
      <c r="AA89">
        <v>0</v>
      </c>
      <c r="AB89">
        <v>0</v>
      </c>
      <c r="AC89">
        <v>0</v>
      </c>
      <c r="AD89">
        <v>0</v>
      </c>
      <c r="AE89">
        <v>0</v>
      </c>
      <c r="AF89" s="38">
        <v>0</v>
      </c>
      <c r="AH89" s="3"/>
      <c r="AI89" s="3"/>
      <c r="AJ89" s="3"/>
      <c r="AL89" s="31">
        <v>0</v>
      </c>
      <c r="AM89">
        <v>0</v>
      </c>
      <c r="AN89">
        <v>0</v>
      </c>
      <c r="AO89">
        <f t="array" ref="AO89:AQ91">AH86:AJ88</f>
        <v>-0.82291999999999998</v>
      </c>
      <c r="AP89">
        <v>0.51021000000000005</v>
      </c>
      <c r="AQ89" s="38">
        <v>0.24998000000000001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8">
        <v>0</v>
      </c>
    </row>
    <row r="90" spans="7:49">
      <c r="G90" s="31">
        <v>1.633065982008E-3</v>
      </c>
      <c r="H90">
        <v>2.8570983951699998E-3</v>
      </c>
      <c r="I90">
        <v>-2.8405337710449997E-3</v>
      </c>
      <c r="J90">
        <v>-4.5267667426169998E-3</v>
      </c>
      <c r="K90">
        <v>-3.3174988252720004E-3</v>
      </c>
      <c r="L90" s="38">
        <v>-5.712527703146E-3</v>
      </c>
      <c r="R90" s="38"/>
      <c r="U90" s="26">
        <v>0</v>
      </c>
      <c r="V90" s="21">
        <v>0</v>
      </c>
      <c r="W90" s="21">
        <v>0</v>
      </c>
      <c r="X90" s="21">
        <v>-0.14236023080252003</v>
      </c>
      <c r="Y90" s="21">
        <v>0.316020039492104</v>
      </c>
      <c r="Z90" s="36">
        <v>-1.0154609345707985E-2</v>
      </c>
      <c r="AA90">
        <v>0</v>
      </c>
      <c r="AB90">
        <v>0</v>
      </c>
      <c r="AC90">
        <v>0</v>
      </c>
      <c r="AD90">
        <v>0</v>
      </c>
      <c r="AE90">
        <v>0</v>
      </c>
      <c r="AF90" s="38">
        <v>0</v>
      </c>
      <c r="AH90" s="4">
        <v>0.82296999999999998</v>
      </c>
      <c r="AI90" s="5">
        <v>-0.51024000000000003</v>
      </c>
      <c r="AJ90" s="6">
        <v>0.24976000000000001</v>
      </c>
      <c r="AL90" s="31">
        <v>0</v>
      </c>
      <c r="AM90">
        <v>0</v>
      </c>
      <c r="AN90">
        <v>0</v>
      </c>
      <c r="AO90">
        <v>0.56537999999999999</v>
      </c>
      <c r="AP90">
        <v>0.69191999999999998</v>
      </c>
      <c r="AQ90" s="38">
        <v>0.44899</v>
      </c>
      <c r="AR90">
        <v>0</v>
      </c>
      <c r="AS90">
        <v>0</v>
      </c>
      <c r="AT90">
        <v>0</v>
      </c>
      <c r="AU90">
        <v>0</v>
      </c>
      <c r="AV90">
        <v>0</v>
      </c>
      <c r="AW90" s="38">
        <v>0</v>
      </c>
    </row>
    <row r="91" spans="7:49" ht="15" thickBot="1">
      <c r="G91" s="32">
        <v>-6.8882441241599989E-4</v>
      </c>
      <c r="H91" s="33">
        <v>1.6922387987460005E-3</v>
      </c>
      <c r="I91" s="33">
        <v>-3.7615576017450006E-3</v>
      </c>
      <c r="J91" s="33">
        <v>3.1591313986569984E-3</v>
      </c>
      <c r="K91" s="33">
        <v>-5.6982038488779998E-3</v>
      </c>
      <c r="L91" s="39">
        <v>-6.3860057135050009E-3</v>
      </c>
      <c r="R91" s="38"/>
      <c r="U91" s="29">
        <v>0</v>
      </c>
      <c r="V91" s="30">
        <v>0</v>
      </c>
      <c r="W91" s="30">
        <v>0</v>
      </c>
      <c r="X91" s="30">
        <v>-2.5995652340801985E-2</v>
      </c>
      <c r="Y91" s="30">
        <v>-1.0154609345707985E-2</v>
      </c>
      <c r="Z91" s="37">
        <v>0.24327209845861802</v>
      </c>
      <c r="AA91">
        <v>0</v>
      </c>
      <c r="AB91">
        <v>0</v>
      </c>
      <c r="AC91">
        <v>0</v>
      </c>
      <c r="AD91">
        <v>0</v>
      </c>
      <c r="AE91">
        <v>0</v>
      </c>
      <c r="AF91" s="38">
        <v>0</v>
      </c>
      <c r="AH91" s="7">
        <v>-0.56530000000000002</v>
      </c>
      <c r="AI91" s="3">
        <v>-0.69201999999999997</v>
      </c>
      <c r="AJ91" s="8">
        <v>0.44894000000000001</v>
      </c>
      <c r="AL91" s="32">
        <v>0</v>
      </c>
      <c r="AM91" s="33">
        <v>0</v>
      </c>
      <c r="AN91" s="33">
        <v>0</v>
      </c>
      <c r="AO91" s="33">
        <v>5.611E-2</v>
      </c>
      <c r="AP91" s="33">
        <v>0.51082000000000005</v>
      </c>
      <c r="AQ91" s="39">
        <v>-0.85785999999999996</v>
      </c>
      <c r="AR91">
        <v>0</v>
      </c>
      <c r="AS91">
        <v>0</v>
      </c>
      <c r="AT91">
        <v>0</v>
      </c>
      <c r="AU91">
        <v>0</v>
      </c>
      <c r="AV91">
        <v>0</v>
      </c>
      <c r="AW91" s="38">
        <v>0</v>
      </c>
    </row>
    <row r="92" spans="7:49" ht="15" thickBot="1">
      <c r="G92" s="31"/>
      <c r="R92" s="38"/>
      <c r="U92" s="26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>
        <v>0.28672130059059198</v>
      </c>
      <c r="AB92">
        <v>-4.0192409600514623E-7</v>
      </c>
      <c r="AC92">
        <v>-9.00042751994512E-7</v>
      </c>
      <c r="AD92">
        <v>0</v>
      </c>
      <c r="AE92">
        <v>0</v>
      </c>
      <c r="AF92" s="38">
        <v>0</v>
      </c>
      <c r="AH92" s="9">
        <v>-5.6230000000000002E-2</v>
      </c>
      <c r="AI92" s="10">
        <v>-0.51065000000000005</v>
      </c>
      <c r="AJ92" s="11">
        <v>-0.85794999999999999</v>
      </c>
      <c r="AL92" s="31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43">
        <f t="array" ref="AR92:AT94">AH90:AJ92</f>
        <v>0.82296999999999998</v>
      </c>
      <c r="AS92" s="35">
        <v>-0.51024000000000003</v>
      </c>
      <c r="AT92" s="35">
        <v>0.24976000000000001</v>
      </c>
      <c r="AU92" s="35">
        <v>0</v>
      </c>
      <c r="AV92" s="35">
        <v>0</v>
      </c>
      <c r="AW92" s="41">
        <v>0</v>
      </c>
    </row>
    <row r="93" spans="7:49" ht="15" thickBot="1">
      <c r="G93" s="31"/>
      <c r="R93" s="38"/>
      <c r="U93" s="26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>
        <v>-4.0192409599126844E-7</v>
      </c>
      <c r="AB93">
        <v>0.28672082976767999</v>
      </c>
      <c r="AC93">
        <v>-3.5581952000096617E-7</v>
      </c>
      <c r="AD93">
        <v>0</v>
      </c>
      <c r="AE93">
        <v>0</v>
      </c>
      <c r="AF93" s="38">
        <v>0</v>
      </c>
      <c r="AH93" s="9"/>
      <c r="AI93" s="10"/>
      <c r="AJ93" s="11"/>
      <c r="AL93" s="31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31">
        <v>-0.56530000000000002</v>
      </c>
      <c r="AS93">
        <v>-0.69201999999999997</v>
      </c>
      <c r="AT93">
        <v>0.44894000000000001</v>
      </c>
      <c r="AU93">
        <v>0</v>
      </c>
      <c r="AV93">
        <v>0</v>
      </c>
      <c r="AW93" s="38">
        <v>0</v>
      </c>
    </row>
    <row r="94" spans="7:49">
      <c r="G94" s="31"/>
      <c r="R94" s="38"/>
      <c r="U94" s="26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>
        <v>-9.000427520014509E-7</v>
      </c>
      <c r="AB94">
        <v>-3.5581952000096617E-7</v>
      </c>
      <c r="AC94">
        <v>0.28672098571468801</v>
      </c>
      <c r="AD94">
        <v>0</v>
      </c>
      <c r="AE94">
        <v>0</v>
      </c>
      <c r="AF94" s="38">
        <v>0</v>
      </c>
      <c r="AL94" s="31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31">
        <v>-5.6230000000000002E-2</v>
      </c>
      <c r="AS94">
        <v>-0.51065000000000005</v>
      </c>
      <c r="AT94">
        <v>-0.85794999999999999</v>
      </c>
      <c r="AU94">
        <v>0</v>
      </c>
      <c r="AV94">
        <v>0</v>
      </c>
      <c r="AW94" s="38">
        <v>0</v>
      </c>
    </row>
    <row r="95" spans="7:49">
      <c r="G95" s="31"/>
      <c r="R95" s="38"/>
      <c r="U95" s="26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>
        <v>0</v>
      </c>
      <c r="AB95">
        <v>0</v>
      </c>
      <c r="AC95">
        <v>0</v>
      </c>
      <c r="AD95">
        <v>0.42266143494569397</v>
      </c>
      <c r="AE95">
        <v>-0.14235450243087597</v>
      </c>
      <c r="AF95" s="38">
        <v>-2.6020639958801984E-2</v>
      </c>
      <c r="AL95" s="31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31">
        <v>0</v>
      </c>
      <c r="AS95">
        <v>0</v>
      </c>
      <c r="AT95">
        <v>0</v>
      </c>
      <c r="AU95">
        <f t="array" ref="AU95:AW97">AH90:AJ92</f>
        <v>0.82296999999999998</v>
      </c>
      <c r="AV95">
        <v>-0.51024000000000003</v>
      </c>
      <c r="AW95" s="38">
        <v>0.24976000000000001</v>
      </c>
    </row>
    <row r="96" spans="7:49">
      <c r="G96" s="31"/>
      <c r="R96" s="38"/>
      <c r="U96" s="26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>
        <v>0</v>
      </c>
      <c r="AB96">
        <v>0</v>
      </c>
      <c r="AC96">
        <v>0</v>
      </c>
      <c r="AD96">
        <v>-0.14235450243087602</v>
      </c>
      <c r="AE96">
        <v>0.31598947180659603</v>
      </c>
      <c r="AF96" s="38">
        <v>-1.0134439315350005E-2</v>
      </c>
      <c r="AL96" s="31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31">
        <v>0</v>
      </c>
      <c r="AS96">
        <v>0</v>
      </c>
      <c r="AT96">
        <v>0</v>
      </c>
      <c r="AU96">
        <v>-0.56530000000000002</v>
      </c>
      <c r="AV96">
        <v>-0.69201999999999997</v>
      </c>
      <c r="AW96" s="38">
        <v>0.44894000000000001</v>
      </c>
    </row>
    <row r="97" spans="7:49" ht="15" thickBot="1">
      <c r="G97" s="3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9"/>
      <c r="U97" s="29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3">
        <v>0</v>
      </c>
      <c r="AB97" s="33">
        <v>0</v>
      </c>
      <c r="AC97" s="33">
        <v>0</v>
      </c>
      <c r="AD97" s="33">
        <v>-2.6020639958801991E-2</v>
      </c>
      <c r="AE97" s="33">
        <v>-1.0134439315350005E-2</v>
      </c>
      <c r="AF97" s="39">
        <v>0.24328334893491299</v>
      </c>
      <c r="AL97" s="32">
        <v>0</v>
      </c>
      <c r="AM97" s="33">
        <v>0</v>
      </c>
      <c r="AN97" s="33">
        <v>0</v>
      </c>
      <c r="AO97" s="33">
        <v>0</v>
      </c>
      <c r="AP97" s="33">
        <v>0</v>
      </c>
      <c r="AQ97" s="33">
        <v>0</v>
      </c>
      <c r="AR97" s="32">
        <v>0</v>
      </c>
      <c r="AS97" s="33">
        <v>0</v>
      </c>
      <c r="AT97" s="33">
        <v>0</v>
      </c>
      <c r="AU97" s="33">
        <v>-5.6230000000000002E-2</v>
      </c>
      <c r="AV97" s="33">
        <v>-0.51065000000000005</v>
      </c>
      <c r="AW97" s="39">
        <v>-0.85794999999999999</v>
      </c>
    </row>
    <row r="99" spans="7:49" ht="15" thickBot="1">
      <c r="G99" t="s">
        <v>18</v>
      </c>
      <c r="H99">
        <v>19</v>
      </c>
      <c r="U99" t="s">
        <v>18</v>
      </c>
      <c r="V99">
        <v>19</v>
      </c>
      <c r="AL99" t="s">
        <v>5</v>
      </c>
    </row>
    <row r="100" spans="7:49">
      <c r="G100" s="24">
        <v>-0.2887183905980879</v>
      </c>
      <c r="H100" s="25">
        <v>0.36665324799060794</v>
      </c>
      <c r="I100" s="25">
        <v>-7.1048134935903978E-2</v>
      </c>
      <c r="J100" s="25">
        <v>-0.109892285217856</v>
      </c>
      <c r="K100" s="25">
        <v>-0.14038893386412798</v>
      </c>
      <c r="L100" s="34">
        <v>-0.23304414933835199</v>
      </c>
      <c r="M100" s="35"/>
      <c r="N100" s="35"/>
      <c r="O100" s="35"/>
      <c r="P100" s="35"/>
      <c r="Q100" s="35"/>
      <c r="R100" s="41"/>
      <c r="U100" s="24">
        <f t="array" ref="U100:AF111">MMULT(MMULT(AL100:AW111,AY2:BJ13),TRANSPOSE(AL100:AW111))</f>
        <v>0.28672115605504001</v>
      </c>
      <c r="V100" s="25">
        <v>8.3378176000264981E-7</v>
      </c>
      <c r="W100" s="25">
        <v>-3.5599155198684507E-7</v>
      </c>
      <c r="X100" s="25">
        <v>0</v>
      </c>
      <c r="Y100" s="25">
        <v>0</v>
      </c>
      <c r="Z100" s="34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41">
        <v>0</v>
      </c>
      <c r="AH100" s="4">
        <v>-0.82440000000000002</v>
      </c>
      <c r="AI100" s="5">
        <v>0.50824000000000003</v>
      </c>
      <c r="AJ100" s="6">
        <v>0.24912000000000001</v>
      </c>
      <c r="AL100" s="43">
        <f t="array" ref="AL100:AN102">AH100:AJ102</f>
        <v>-0.82440000000000002</v>
      </c>
      <c r="AM100" s="35">
        <v>0.50824000000000003</v>
      </c>
      <c r="AN100" s="35">
        <v>0.24912000000000001</v>
      </c>
      <c r="AO100" s="35">
        <v>0</v>
      </c>
      <c r="AP100" s="35">
        <v>0</v>
      </c>
      <c r="AQ100" s="41">
        <v>0</v>
      </c>
      <c r="AR100" s="35">
        <v>0</v>
      </c>
      <c r="AS100" s="35">
        <v>0</v>
      </c>
      <c r="AT100" s="35">
        <v>0</v>
      </c>
      <c r="AU100" s="35">
        <v>0</v>
      </c>
      <c r="AV100" s="35">
        <v>0</v>
      </c>
      <c r="AW100" s="41">
        <v>0</v>
      </c>
    </row>
    <row r="101" spans="7:49">
      <c r="G101" s="31">
        <v>0.36649624816739795</v>
      </c>
      <c r="H101">
        <v>-0.32669737504607799</v>
      </c>
      <c r="I101">
        <v>7.7592039663147996E-2</v>
      </c>
      <c r="J101">
        <v>0.110231335573439</v>
      </c>
      <c r="K101">
        <v>0.15389251993743197</v>
      </c>
      <c r="L101" s="38">
        <v>0.10687815576726001</v>
      </c>
      <c r="R101" s="38"/>
      <c r="U101" s="26">
        <v>8.3378175998877202E-7</v>
      </c>
      <c r="V101" s="21">
        <v>0.28672102843596792</v>
      </c>
      <c r="W101" s="21">
        <v>1.2546007040065144E-6</v>
      </c>
      <c r="X101" s="21">
        <v>0</v>
      </c>
      <c r="Y101" s="21">
        <v>0</v>
      </c>
      <c r="Z101" s="36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8">
        <v>0</v>
      </c>
      <c r="AH101" s="7">
        <v>0.56337999999999999</v>
      </c>
      <c r="AI101" s="3">
        <v>0.69445000000000001</v>
      </c>
      <c r="AJ101" s="8">
        <v>0.4476</v>
      </c>
      <c r="AL101" s="31">
        <v>0.56337999999999999</v>
      </c>
      <c r="AM101">
        <v>0.69445000000000001</v>
      </c>
      <c r="AN101">
        <v>0.4476</v>
      </c>
      <c r="AO101">
        <v>0</v>
      </c>
      <c r="AP101">
        <v>0</v>
      </c>
      <c r="AQ101" s="38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8">
        <v>0</v>
      </c>
    </row>
    <row r="102" spans="7:49" ht="15" thickBot="1">
      <c r="G102" s="31">
        <v>-7.1092450158083992E-2</v>
      </c>
      <c r="H102">
        <v>7.7649028209983983E-2</v>
      </c>
      <c r="I102">
        <v>6.1714297151685998E-2</v>
      </c>
      <c r="J102">
        <v>5.4177552935403994E-2</v>
      </c>
      <c r="K102">
        <v>8.4117588615059996E-2</v>
      </c>
      <c r="L102" s="38">
        <v>-3.5443463720201997E-2</v>
      </c>
      <c r="R102" s="38"/>
      <c r="U102" s="26">
        <v>-3.5599155200766175E-7</v>
      </c>
      <c r="V102" s="21">
        <v>1.2546007039926366E-6</v>
      </c>
      <c r="W102" s="21">
        <v>0.28671872452607994</v>
      </c>
      <c r="X102" s="21">
        <v>0</v>
      </c>
      <c r="Y102" s="21">
        <v>0</v>
      </c>
      <c r="Z102" s="36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8">
        <v>0</v>
      </c>
      <c r="AH102" s="9">
        <v>5.4489999999999997E-2</v>
      </c>
      <c r="AI102" s="10">
        <v>0.50934999999999997</v>
      </c>
      <c r="AJ102" s="11">
        <v>-0.85882999999999998</v>
      </c>
      <c r="AL102" s="31">
        <v>5.4489999999999997E-2</v>
      </c>
      <c r="AM102">
        <v>0.50934999999999997</v>
      </c>
      <c r="AN102">
        <v>-0.85882999999999998</v>
      </c>
      <c r="AO102">
        <v>0</v>
      </c>
      <c r="AP102">
        <v>0</v>
      </c>
      <c r="AQ102" s="38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8">
        <v>0</v>
      </c>
    </row>
    <row r="103" spans="7:49" ht="15" thickBot="1">
      <c r="G103" s="31">
        <v>0.10971492200004801</v>
      </c>
      <c r="H103">
        <v>-0.11010793479056001</v>
      </c>
      <c r="I103">
        <v>-5.4204907261776007E-2</v>
      </c>
      <c r="J103">
        <v>-4.2772944896344006E-2</v>
      </c>
      <c r="K103">
        <v>-7.8657960675663996E-2</v>
      </c>
      <c r="L103" s="38">
        <v>4.7158306285583998E-2</v>
      </c>
      <c r="R103" s="38"/>
      <c r="U103" s="26">
        <v>0</v>
      </c>
      <c r="V103" s="21">
        <v>0</v>
      </c>
      <c r="W103" s="21">
        <v>0</v>
      </c>
      <c r="X103" s="21">
        <v>0.42339523822598407</v>
      </c>
      <c r="Y103" s="21">
        <v>-0.14213950343652004</v>
      </c>
      <c r="Z103" s="36">
        <v>-2.5571405472455996E-2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8">
        <v>0</v>
      </c>
      <c r="AH103" s="3"/>
      <c r="AI103" s="3"/>
      <c r="AJ103" s="3"/>
      <c r="AL103" s="31">
        <v>0</v>
      </c>
      <c r="AM103">
        <v>0</v>
      </c>
      <c r="AN103">
        <v>0</v>
      </c>
      <c r="AO103">
        <f t="array" ref="AO103:AQ105">AH100:AJ102</f>
        <v>-0.82440000000000002</v>
      </c>
      <c r="AP103">
        <v>0.50824000000000003</v>
      </c>
      <c r="AQ103" s="38">
        <v>0.24912000000000001</v>
      </c>
      <c r="AR103">
        <v>0</v>
      </c>
      <c r="AS103">
        <v>0</v>
      </c>
      <c r="AT103">
        <v>0</v>
      </c>
      <c r="AU103">
        <v>0</v>
      </c>
      <c r="AV103">
        <v>0</v>
      </c>
      <c r="AW103" s="38">
        <v>0</v>
      </c>
    </row>
    <row r="104" spans="7:49">
      <c r="G104" s="31">
        <v>0.14010877760324697</v>
      </c>
      <c r="H104">
        <v>-0.15357811122049397</v>
      </c>
      <c r="I104">
        <v>-8.3987583748954014E-2</v>
      </c>
      <c r="J104">
        <v>-7.8478072238519006E-2</v>
      </c>
      <c r="K104">
        <v>-0.11614213476874199</v>
      </c>
      <c r="L104" s="38">
        <v>7.8916495279459972E-2</v>
      </c>
      <c r="R104" s="38"/>
      <c r="U104" s="26">
        <v>0</v>
      </c>
      <c r="V104" s="21">
        <v>0</v>
      </c>
      <c r="W104" s="21">
        <v>0</v>
      </c>
      <c r="X104" s="21">
        <v>-0.14213950343651999</v>
      </c>
      <c r="Y104" s="21">
        <v>0.31523583031264296</v>
      </c>
      <c r="Z104" s="36">
        <v>-1.0440325572490999E-2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8">
        <v>0</v>
      </c>
      <c r="AH104" s="4">
        <v>0.82482999999999995</v>
      </c>
      <c r="AI104" s="5">
        <v>-0.50838000000000005</v>
      </c>
      <c r="AJ104" s="6">
        <v>0.24737999999999999</v>
      </c>
      <c r="AL104" s="31">
        <v>0</v>
      </c>
      <c r="AM104">
        <v>0</v>
      </c>
      <c r="AN104">
        <v>0</v>
      </c>
      <c r="AO104">
        <v>0.56337999999999999</v>
      </c>
      <c r="AP104">
        <v>0.69445000000000001</v>
      </c>
      <c r="AQ104" s="38">
        <v>0.4476</v>
      </c>
      <c r="AR104">
        <v>0</v>
      </c>
      <c r="AS104">
        <v>0</v>
      </c>
      <c r="AT104">
        <v>0</v>
      </c>
      <c r="AU104">
        <v>0</v>
      </c>
      <c r="AV104">
        <v>0</v>
      </c>
      <c r="AW104" s="38">
        <v>0</v>
      </c>
    </row>
    <row r="105" spans="7:49" ht="15" thickBot="1">
      <c r="G105" s="32">
        <v>0.23265371684651298</v>
      </c>
      <c r="H105" s="33">
        <v>-0.10644595770203599</v>
      </c>
      <c r="I105" s="33">
        <v>3.5167469135738011E-2</v>
      </c>
      <c r="J105" s="33">
        <v>4.6884452289510999E-2</v>
      </c>
      <c r="K105" s="33">
        <v>7.8739186605921996E-2</v>
      </c>
      <c r="L105" s="39">
        <v>-8.2384207077111971E-2</v>
      </c>
      <c r="R105" s="38"/>
      <c r="U105" s="29">
        <v>0</v>
      </c>
      <c r="V105" s="30">
        <v>0</v>
      </c>
      <c r="W105" s="30">
        <v>0</v>
      </c>
      <c r="X105" s="30">
        <v>-2.5571405472455996E-2</v>
      </c>
      <c r="Y105" s="30">
        <v>-1.0440325572490985E-2</v>
      </c>
      <c r="Z105" s="37">
        <v>0.24329983241072098</v>
      </c>
      <c r="AA105">
        <v>0</v>
      </c>
      <c r="AB105">
        <v>0</v>
      </c>
      <c r="AC105">
        <v>0</v>
      </c>
      <c r="AD105">
        <v>0</v>
      </c>
      <c r="AE105">
        <v>0</v>
      </c>
      <c r="AF105" s="38">
        <v>0</v>
      </c>
      <c r="AH105" s="7">
        <v>-0.56272</v>
      </c>
      <c r="AI105" s="3">
        <v>-0.69577999999999995</v>
      </c>
      <c r="AJ105" s="8">
        <v>0.44635999999999998</v>
      </c>
      <c r="AL105" s="32">
        <v>0</v>
      </c>
      <c r="AM105" s="33">
        <v>0</v>
      </c>
      <c r="AN105" s="33">
        <v>0</v>
      </c>
      <c r="AO105" s="33">
        <v>5.4489999999999997E-2</v>
      </c>
      <c r="AP105" s="33">
        <v>0.50934999999999997</v>
      </c>
      <c r="AQ105" s="39">
        <v>-0.85882999999999998</v>
      </c>
      <c r="AR105">
        <v>0</v>
      </c>
      <c r="AS105">
        <v>0</v>
      </c>
      <c r="AT105">
        <v>0</v>
      </c>
      <c r="AU105">
        <v>0</v>
      </c>
      <c r="AV105">
        <v>0</v>
      </c>
      <c r="AW105" s="38">
        <v>0</v>
      </c>
    </row>
    <row r="106" spans="7:49" ht="15" thickBot="1">
      <c r="G106" s="31"/>
      <c r="R106" s="38"/>
      <c r="U106" s="26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>
        <v>0.28671759662694396</v>
      </c>
      <c r="AB106">
        <v>-2.0541767679904677E-6</v>
      </c>
      <c r="AC106">
        <v>-1.9841023995992302E-7</v>
      </c>
      <c r="AD106">
        <v>0</v>
      </c>
      <c r="AE106">
        <v>0</v>
      </c>
      <c r="AF106" s="38">
        <v>0</v>
      </c>
      <c r="AH106" s="9">
        <v>-5.4800000000000001E-2</v>
      </c>
      <c r="AI106" s="10">
        <v>-0.50738000000000005</v>
      </c>
      <c r="AJ106" s="11">
        <v>-0.85997999999999997</v>
      </c>
      <c r="AL106" s="31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43">
        <f t="array" ref="AR106:AT108">AH104:AJ106</f>
        <v>0.82482999999999995</v>
      </c>
      <c r="AS106" s="35">
        <v>-0.50838000000000005</v>
      </c>
      <c r="AT106" s="35">
        <v>0.24737999999999999</v>
      </c>
      <c r="AU106" s="35">
        <v>0</v>
      </c>
      <c r="AV106" s="35">
        <v>0</v>
      </c>
      <c r="AW106" s="41">
        <v>0</v>
      </c>
    </row>
    <row r="107" spans="7:49" ht="15" thickBot="1">
      <c r="G107" s="31"/>
      <c r="R107" s="38"/>
      <c r="U107" s="26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>
        <v>-2.0541767679835288E-6</v>
      </c>
      <c r="AB107">
        <v>0.28672024554700792</v>
      </c>
      <c r="AC107">
        <v>3.5541811199690798E-7</v>
      </c>
      <c r="AD107">
        <v>0</v>
      </c>
      <c r="AE107">
        <v>0</v>
      </c>
      <c r="AF107" s="38">
        <v>0</v>
      </c>
      <c r="AH107" s="9"/>
      <c r="AI107" s="10"/>
      <c r="AJ107" s="11"/>
      <c r="AL107" s="31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31">
        <v>-0.56272</v>
      </c>
      <c r="AS107">
        <v>-0.69577999999999995</v>
      </c>
      <c r="AT107">
        <v>0.44635999999999998</v>
      </c>
      <c r="AU107">
        <v>0</v>
      </c>
      <c r="AV107">
        <v>0</v>
      </c>
      <c r="AW107" s="38">
        <v>0</v>
      </c>
    </row>
    <row r="108" spans="7:49">
      <c r="G108" s="31"/>
      <c r="R108" s="38"/>
      <c r="U108" s="26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>
        <v>-1.984102399807397E-7</v>
      </c>
      <c r="AB108">
        <v>3.5541811199690798E-7</v>
      </c>
      <c r="AC108">
        <v>0.28672089020825597</v>
      </c>
      <c r="AD108">
        <v>0</v>
      </c>
      <c r="AE108">
        <v>0</v>
      </c>
      <c r="AF108" s="38">
        <v>0</v>
      </c>
      <c r="AL108" s="31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31">
        <v>-5.4800000000000001E-2</v>
      </c>
      <c r="AS108">
        <v>-0.50738000000000005</v>
      </c>
      <c r="AT108">
        <v>-0.85997999999999997</v>
      </c>
      <c r="AU108">
        <v>0</v>
      </c>
      <c r="AV108">
        <v>0</v>
      </c>
      <c r="AW108" s="38">
        <v>0</v>
      </c>
    </row>
    <row r="109" spans="7:49">
      <c r="G109" s="31"/>
      <c r="R109" s="38"/>
      <c r="U109" s="26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>
        <v>0</v>
      </c>
      <c r="AB109">
        <v>0</v>
      </c>
      <c r="AC109">
        <v>0</v>
      </c>
      <c r="AD109">
        <v>0.42357325184348205</v>
      </c>
      <c r="AE109">
        <v>-0.14210238461556401</v>
      </c>
      <c r="AF109" s="38">
        <v>-2.5596591681643986E-2</v>
      </c>
      <c r="AL109" s="31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31">
        <v>0</v>
      </c>
      <c r="AS109">
        <v>0</v>
      </c>
      <c r="AT109">
        <v>0</v>
      </c>
      <c r="AU109">
        <f t="array" ref="AU109:AW111">AH104:AJ106</f>
        <v>0.82482999999999995</v>
      </c>
      <c r="AV109">
        <v>-0.50838000000000005</v>
      </c>
      <c r="AW109" s="38">
        <v>0.24737999999999999</v>
      </c>
    </row>
    <row r="110" spans="7:49">
      <c r="G110" s="31"/>
      <c r="R110" s="38"/>
      <c r="U110" s="26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>
        <v>0</v>
      </c>
      <c r="AB110">
        <v>0</v>
      </c>
      <c r="AC110">
        <v>0</v>
      </c>
      <c r="AD110">
        <v>-0.14210238461556401</v>
      </c>
      <c r="AE110">
        <v>0.31494011195780397</v>
      </c>
      <c r="AF110" s="38">
        <v>-1.0367813039907983E-2</v>
      </c>
      <c r="AL110" s="31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31">
        <v>0</v>
      </c>
      <c r="AS110">
        <v>0</v>
      </c>
      <c r="AT110">
        <v>0</v>
      </c>
      <c r="AU110">
        <v>-0.56272</v>
      </c>
      <c r="AV110">
        <v>-0.69577999999999995</v>
      </c>
      <c r="AW110" s="38">
        <v>0.44635999999999998</v>
      </c>
    </row>
    <row r="111" spans="7:49" ht="15" thickBot="1">
      <c r="G111" s="3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9"/>
      <c r="U111" s="29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3">
        <v>0</v>
      </c>
      <c r="AB111" s="33">
        <v>0</v>
      </c>
      <c r="AC111" s="33">
        <v>0</v>
      </c>
      <c r="AD111" s="33">
        <v>-2.5596591681643983E-2</v>
      </c>
      <c r="AE111" s="33">
        <v>-1.0367813039907997E-2</v>
      </c>
      <c r="AF111" s="39">
        <v>0.24341615697588401</v>
      </c>
      <c r="AL111" s="32">
        <v>0</v>
      </c>
      <c r="AM111" s="33">
        <v>0</v>
      </c>
      <c r="AN111" s="33">
        <v>0</v>
      </c>
      <c r="AO111" s="33">
        <v>0</v>
      </c>
      <c r="AP111" s="33">
        <v>0</v>
      </c>
      <c r="AQ111" s="33">
        <v>0</v>
      </c>
      <c r="AR111" s="32">
        <v>0</v>
      </c>
      <c r="AS111" s="33">
        <v>0</v>
      </c>
      <c r="AT111" s="33">
        <v>0</v>
      </c>
      <c r="AU111" s="33">
        <v>-5.4800000000000001E-2</v>
      </c>
      <c r="AV111" s="33">
        <v>-0.50738000000000005</v>
      </c>
      <c r="AW111" s="39">
        <v>-0.85997999999999997</v>
      </c>
    </row>
    <row r="113" spans="7:49" ht="15" thickBot="1">
      <c r="G113" t="s">
        <v>19</v>
      </c>
      <c r="H113">
        <v>18</v>
      </c>
      <c r="U113" t="s">
        <v>19</v>
      </c>
      <c r="V113">
        <v>18</v>
      </c>
      <c r="AL113" t="s">
        <v>5</v>
      </c>
    </row>
    <row r="114" spans="7:49">
      <c r="G114" s="24">
        <v>4.7277280006459994E-3</v>
      </c>
      <c r="H114" s="25">
        <v>-2.9285623909139995E-3</v>
      </c>
      <c r="I114" s="25">
        <v>-3.5581598363480004E-3</v>
      </c>
      <c r="J114" s="25">
        <v>-3.5115118444520002E-3</v>
      </c>
      <c r="K114" s="25">
        <v>-3.0912537001380005E-3</v>
      </c>
      <c r="L114" s="34">
        <v>-1.4860276693440004E-3</v>
      </c>
      <c r="M114" s="35"/>
      <c r="N114" s="35"/>
      <c r="O114" s="35"/>
      <c r="P114" s="35"/>
      <c r="Q114" s="35"/>
      <c r="R114" s="41"/>
      <c r="U114" s="24">
        <f t="array" ref="U114:AF125">MMULT(MMULT(AL114:AW125,AY2:BJ13),TRANSPOSE(AL114:AW125))</f>
        <v>0.286718876430336</v>
      </c>
      <c r="V114" s="25">
        <v>1.3223526401651142E-7</v>
      </c>
      <c r="W114" s="25">
        <v>-8.6712729598786842E-7</v>
      </c>
      <c r="X114" s="25">
        <v>0</v>
      </c>
      <c r="Y114" s="25">
        <v>0</v>
      </c>
      <c r="Z114" s="34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41">
        <v>0</v>
      </c>
      <c r="AH114" s="43">
        <v>-0.82333000000000001</v>
      </c>
      <c r="AI114" s="35">
        <v>0.50968000000000002</v>
      </c>
      <c r="AJ114" s="41">
        <v>0.24970000000000001</v>
      </c>
      <c r="AL114" s="43">
        <f t="array" ref="AL114:AN116">AH114:AJ116</f>
        <v>-0.82333000000000001</v>
      </c>
      <c r="AM114" s="35">
        <v>0.50968000000000002</v>
      </c>
      <c r="AN114" s="35">
        <v>0.24970000000000001</v>
      </c>
      <c r="AO114" s="35">
        <v>0</v>
      </c>
      <c r="AP114" s="35">
        <v>0</v>
      </c>
      <c r="AQ114" s="41">
        <v>0</v>
      </c>
      <c r="AR114" s="35">
        <v>0</v>
      </c>
      <c r="AS114" s="35">
        <v>0</v>
      </c>
      <c r="AT114" s="35">
        <v>0</v>
      </c>
      <c r="AU114" s="35">
        <v>0</v>
      </c>
      <c r="AV114" s="35">
        <v>0</v>
      </c>
      <c r="AW114" s="41">
        <v>0</v>
      </c>
    </row>
    <row r="115" spans="7:49">
      <c r="G115" s="31">
        <v>-2.9271236354619992E-3</v>
      </c>
      <c r="H115">
        <v>2.8265575014199988E-4</v>
      </c>
      <c r="I115">
        <v>2.6398454040689997E-3</v>
      </c>
      <c r="J115">
        <v>2.6056899062660006E-3</v>
      </c>
      <c r="K115">
        <v>3.6629783688340001E-3</v>
      </c>
      <c r="L115" s="38">
        <v>2.0816794567630002E-3</v>
      </c>
      <c r="R115" s="38"/>
      <c r="U115" s="26">
        <v>1.3223526400957253E-7</v>
      </c>
      <c r="V115" s="21">
        <v>0.28672055136255997</v>
      </c>
      <c r="W115" s="21">
        <v>2.8206653440304708E-6</v>
      </c>
      <c r="X115" s="21">
        <v>0</v>
      </c>
      <c r="Y115" s="21">
        <v>0</v>
      </c>
      <c r="Z115" s="36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8">
        <v>0</v>
      </c>
      <c r="AH115" s="31">
        <v>0.56462000000000001</v>
      </c>
      <c r="AI115">
        <v>0.69081000000000004</v>
      </c>
      <c r="AJ115" s="38">
        <v>0.45165</v>
      </c>
      <c r="AL115" s="31">
        <v>0.56462000000000001</v>
      </c>
      <c r="AM115">
        <v>0.69081000000000004</v>
      </c>
      <c r="AN115">
        <v>0.45165</v>
      </c>
      <c r="AO115">
        <v>0</v>
      </c>
      <c r="AP115">
        <v>0</v>
      </c>
      <c r="AQ115" s="38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8">
        <v>0</v>
      </c>
    </row>
    <row r="116" spans="7:49" ht="15" thickBot="1">
      <c r="G116" s="31">
        <v>-3.5488281658979993E-3</v>
      </c>
      <c r="H116">
        <v>2.6333814639590003E-3</v>
      </c>
      <c r="I116">
        <v>1.359656241047E-3</v>
      </c>
      <c r="J116">
        <v>4.7787255186000003E-4</v>
      </c>
      <c r="K116">
        <v>1.0248014155739998E-3</v>
      </c>
      <c r="L116" s="38">
        <v>-5.009928974010001E-4</v>
      </c>
      <c r="R116" s="38"/>
      <c r="U116" s="26">
        <v>-8.6712729600174621E-7</v>
      </c>
      <c r="V116" s="21">
        <v>2.8206653440304708E-6</v>
      </c>
      <c r="W116" s="21">
        <v>0.28672181728870394</v>
      </c>
      <c r="X116" s="21">
        <v>0</v>
      </c>
      <c r="Y116" s="21">
        <v>0</v>
      </c>
      <c r="Z116" s="3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8">
        <v>0</v>
      </c>
      <c r="AH116" s="32">
        <v>5.7709999999999997E-2</v>
      </c>
      <c r="AI116" s="33">
        <v>0.51285000000000003</v>
      </c>
      <c r="AJ116" s="39">
        <v>-0.85653999999999997</v>
      </c>
      <c r="AL116" s="31">
        <v>5.7709999999999997E-2</v>
      </c>
      <c r="AM116">
        <v>0.51285000000000003</v>
      </c>
      <c r="AN116">
        <v>-0.85653999999999997</v>
      </c>
      <c r="AO116">
        <v>0</v>
      </c>
      <c r="AP116">
        <v>0</v>
      </c>
      <c r="AQ116" s="38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8">
        <v>0</v>
      </c>
    </row>
    <row r="117" spans="7:49" ht="15" thickBot="1">
      <c r="G117" s="31">
        <v>3.4970925508800003E-3</v>
      </c>
      <c r="H117">
        <v>-2.6081702937270006E-3</v>
      </c>
      <c r="I117">
        <v>-4.9147083586700011E-4</v>
      </c>
      <c r="J117">
        <v>7.5126327204600015E-4</v>
      </c>
      <c r="K117">
        <v>5.9843190583699999E-4</v>
      </c>
      <c r="L117" s="38">
        <v>-5.6412789773500004E-4</v>
      </c>
      <c r="R117" s="38"/>
      <c r="U117" s="26">
        <v>0</v>
      </c>
      <c r="V117" s="21">
        <v>0</v>
      </c>
      <c r="W117" s="21">
        <v>0</v>
      </c>
      <c r="X117" s="21">
        <v>0.422847002887278</v>
      </c>
      <c r="Y117" s="21">
        <v>-0.14220637974417202</v>
      </c>
      <c r="Z117" s="36">
        <v>-2.6394144833625992E-2</v>
      </c>
      <c r="AA117">
        <v>0</v>
      </c>
      <c r="AB117">
        <v>0</v>
      </c>
      <c r="AC117">
        <v>0</v>
      </c>
      <c r="AD117">
        <v>0</v>
      </c>
      <c r="AE117">
        <v>0</v>
      </c>
      <c r="AF117" s="38">
        <v>0</v>
      </c>
      <c r="AL117" s="31">
        <v>0</v>
      </c>
      <c r="AM117">
        <v>0</v>
      </c>
      <c r="AN117">
        <v>0</v>
      </c>
      <c r="AO117">
        <f t="array" ref="AO117:AQ119">AH114:AJ116</f>
        <v>-0.82333000000000001</v>
      </c>
      <c r="AP117">
        <v>0.50968000000000002</v>
      </c>
      <c r="AQ117" s="38">
        <v>0.24970000000000001</v>
      </c>
      <c r="AR117">
        <v>0</v>
      </c>
      <c r="AS117">
        <v>0</v>
      </c>
      <c r="AT117">
        <v>0</v>
      </c>
      <c r="AU117">
        <v>0</v>
      </c>
      <c r="AV117">
        <v>0</v>
      </c>
      <c r="AW117" s="38">
        <v>0</v>
      </c>
    </row>
    <row r="118" spans="7:49">
      <c r="G118" s="31">
        <v>3.0974454598339998E-3</v>
      </c>
      <c r="H118">
        <v>-3.6588980949339997E-3</v>
      </c>
      <c r="I118">
        <v>-1.0135755149579999E-3</v>
      </c>
      <c r="J118">
        <v>5.9279188887000002E-4</v>
      </c>
      <c r="K118">
        <v>-1.7089310246970002E-3</v>
      </c>
      <c r="L118" s="38">
        <v>4.2882196293519996E-3</v>
      </c>
      <c r="R118" s="38"/>
      <c r="U118" s="26">
        <v>0</v>
      </c>
      <c r="V118" s="21">
        <v>0</v>
      </c>
      <c r="W118" s="21">
        <v>0</v>
      </c>
      <c r="X118" s="21">
        <v>-0.142206379744172</v>
      </c>
      <c r="Y118" s="21">
        <v>0.31587282537532302</v>
      </c>
      <c r="Z118" s="36">
        <v>-9.966893554540987E-3</v>
      </c>
      <c r="AA118">
        <v>0</v>
      </c>
      <c r="AB118">
        <v>0</v>
      </c>
      <c r="AC118">
        <v>0</v>
      </c>
      <c r="AD118">
        <v>0</v>
      </c>
      <c r="AE118">
        <v>0</v>
      </c>
      <c r="AF118" s="38">
        <v>0</v>
      </c>
      <c r="AH118" s="43">
        <v>0.82333999999999996</v>
      </c>
      <c r="AI118" s="35">
        <v>-0.50946000000000002</v>
      </c>
      <c r="AJ118" s="41">
        <v>0.25012000000000001</v>
      </c>
      <c r="AL118" s="31">
        <v>0</v>
      </c>
      <c r="AM118">
        <v>0</v>
      </c>
      <c r="AN118">
        <v>0</v>
      </c>
      <c r="AO118">
        <v>0.56462000000000001</v>
      </c>
      <c r="AP118">
        <v>0.69081000000000004</v>
      </c>
      <c r="AQ118" s="38">
        <v>0.45165</v>
      </c>
      <c r="AR118">
        <v>0</v>
      </c>
      <c r="AS118">
        <v>0</v>
      </c>
      <c r="AT118">
        <v>0</v>
      </c>
      <c r="AU118">
        <v>0</v>
      </c>
      <c r="AV118">
        <v>0</v>
      </c>
      <c r="AW118" s="38">
        <v>0</v>
      </c>
    </row>
    <row r="119" spans="7:49" ht="15" thickBot="1">
      <c r="G119" s="32">
        <v>1.4912220509500002E-3</v>
      </c>
      <c r="H119" s="33">
        <v>-2.0843204751420001E-3</v>
      </c>
      <c r="I119" s="33">
        <v>5.0222368612599998E-4</v>
      </c>
      <c r="J119" s="33">
        <v>-5.7538662703800008E-4</v>
      </c>
      <c r="K119" s="33">
        <v>4.2963232544149998E-3</v>
      </c>
      <c r="L119" s="39">
        <v>-1.152316533703E-3</v>
      </c>
      <c r="R119" s="38"/>
      <c r="U119" s="29">
        <v>0</v>
      </c>
      <c r="V119" s="30">
        <v>0</v>
      </c>
      <c r="W119" s="30">
        <v>0</v>
      </c>
      <c r="X119" s="30">
        <v>-2.6394144833625996E-2</v>
      </c>
      <c r="Y119" s="30">
        <v>-9.966893554540987E-3</v>
      </c>
      <c r="Z119" s="37">
        <v>0.24321049595583297</v>
      </c>
      <c r="AA119">
        <v>0</v>
      </c>
      <c r="AB119">
        <v>0</v>
      </c>
      <c r="AC119">
        <v>0</v>
      </c>
      <c r="AD119">
        <v>0</v>
      </c>
      <c r="AE119">
        <v>0</v>
      </c>
      <c r="AF119" s="38">
        <v>0</v>
      </c>
      <c r="AH119" s="31">
        <v>-0.56464000000000003</v>
      </c>
      <c r="AI119">
        <v>-0.69064999999999999</v>
      </c>
      <c r="AJ119" s="38">
        <v>0.45186999999999999</v>
      </c>
      <c r="AL119" s="32">
        <v>0</v>
      </c>
      <c r="AM119" s="33">
        <v>0</v>
      </c>
      <c r="AN119" s="33">
        <v>0</v>
      </c>
      <c r="AO119" s="33">
        <v>5.7709999999999997E-2</v>
      </c>
      <c r="AP119" s="33">
        <v>0.51285000000000003</v>
      </c>
      <c r="AQ119" s="39">
        <v>-0.85653999999999997</v>
      </c>
      <c r="AR119">
        <v>0</v>
      </c>
      <c r="AS119">
        <v>0</v>
      </c>
      <c r="AT119">
        <v>0</v>
      </c>
      <c r="AU119">
        <v>0</v>
      </c>
      <c r="AV119">
        <v>0</v>
      </c>
      <c r="AW119" s="38">
        <v>0</v>
      </c>
    </row>
    <row r="120" spans="7:49" ht="15" thickBot="1">
      <c r="G120" s="31"/>
      <c r="R120" s="38"/>
      <c r="U120" s="26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>
        <v>0.28671950156595194</v>
      </c>
      <c r="AB120">
        <v>-2.9888266239799788E-6</v>
      </c>
      <c r="AC120">
        <v>1.0499112959999612E-6</v>
      </c>
      <c r="AD120">
        <v>0</v>
      </c>
      <c r="AE120">
        <v>0</v>
      </c>
      <c r="AF120" s="38">
        <v>0</v>
      </c>
      <c r="AH120" s="32">
        <v>-5.7459999999999997E-2</v>
      </c>
      <c r="AI120" s="33">
        <v>-0.51327</v>
      </c>
      <c r="AJ120" s="39">
        <v>-0.85629999999999995</v>
      </c>
      <c r="AL120" s="31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43">
        <f t="array" ref="AR120:AT122">AH118:AJ120</f>
        <v>0.82333999999999996</v>
      </c>
      <c r="AS120" s="35">
        <v>-0.50946000000000002</v>
      </c>
      <c r="AT120" s="35">
        <v>0.25012000000000001</v>
      </c>
      <c r="AU120" s="35">
        <v>0</v>
      </c>
      <c r="AV120" s="35">
        <v>0</v>
      </c>
      <c r="AW120" s="41">
        <v>0</v>
      </c>
    </row>
    <row r="121" spans="7:49" ht="15" thickBot="1">
      <c r="G121" s="31"/>
      <c r="R121" s="38"/>
      <c r="U121" s="26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>
        <v>-2.9888266240007955E-6</v>
      </c>
      <c r="AB121">
        <v>0.28672064483327997</v>
      </c>
      <c r="AC121">
        <v>-6.1389619199214707E-7</v>
      </c>
      <c r="AD121">
        <v>0</v>
      </c>
      <c r="AE121">
        <v>0</v>
      </c>
      <c r="AF121" s="38">
        <v>0</v>
      </c>
      <c r="AH121" s="32"/>
      <c r="AI121" s="33"/>
      <c r="AJ121" s="39"/>
      <c r="AL121" s="3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31">
        <v>-0.56464000000000003</v>
      </c>
      <c r="AS121">
        <v>-0.69064999999999999</v>
      </c>
      <c r="AT121">
        <v>0.45186999999999999</v>
      </c>
      <c r="AU121">
        <v>0</v>
      </c>
      <c r="AV121">
        <v>0</v>
      </c>
      <c r="AW121" s="38">
        <v>0</v>
      </c>
    </row>
    <row r="122" spans="7:49">
      <c r="G122" s="31"/>
      <c r="R122" s="38"/>
      <c r="U122" s="26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>
        <v>1.0499112959999612E-6</v>
      </c>
      <c r="AB122">
        <v>-6.1389619200602485E-7</v>
      </c>
      <c r="AC122">
        <v>0.28671926441983997</v>
      </c>
      <c r="AD122">
        <v>0</v>
      </c>
      <c r="AE122">
        <v>0</v>
      </c>
      <c r="AF122" s="38">
        <v>0</v>
      </c>
      <c r="AL122" s="31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31">
        <v>-5.7459999999999997E-2</v>
      </c>
      <c r="AS122">
        <v>-0.51327</v>
      </c>
      <c r="AT122">
        <v>-0.85629999999999995</v>
      </c>
      <c r="AU122">
        <v>0</v>
      </c>
      <c r="AV122">
        <v>0</v>
      </c>
      <c r="AW122" s="38">
        <v>0</v>
      </c>
    </row>
    <row r="123" spans="7:49">
      <c r="G123" s="31"/>
      <c r="R123" s="38"/>
      <c r="U123" s="26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>
        <v>0</v>
      </c>
      <c r="AB123">
        <v>0</v>
      </c>
      <c r="AC123">
        <v>0</v>
      </c>
      <c r="AD123">
        <v>0.42286373825331602</v>
      </c>
      <c r="AE123">
        <v>-0.14220276752941799</v>
      </c>
      <c r="AF123" s="38">
        <v>-2.6343142506957996E-2</v>
      </c>
      <c r="AL123" s="31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31">
        <v>0</v>
      </c>
      <c r="AS123">
        <v>0</v>
      </c>
      <c r="AT123">
        <v>0</v>
      </c>
      <c r="AU123">
        <f t="array" ref="AU123:AW125">AH118:AJ120</f>
        <v>0.82333999999999996</v>
      </c>
      <c r="AV123">
        <v>-0.50946000000000002</v>
      </c>
      <c r="AW123" s="38">
        <v>0.25012000000000001</v>
      </c>
    </row>
    <row r="124" spans="7:49">
      <c r="G124" s="31"/>
      <c r="R124" s="38"/>
      <c r="U124" s="26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>
        <v>0</v>
      </c>
      <c r="AB124">
        <v>0</v>
      </c>
      <c r="AC124">
        <v>0</v>
      </c>
      <c r="AD124">
        <v>-0.14220276752941799</v>
      </c>
      <c r="AE124">
        <v>0.31589054647949105</v>
      </c>
      <c r="AF124" s="38">
        <v>-1.0018155761466974E-2</v>
      </c>
      <c r="AL124" s="31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s="31">
        <v>0</v>
      </c>
      <c r="AS124">
        <v>0</v>
      </c>
      <c r="AT124">
        <v>0</v>
      </c>
      <c r="AU124">
        <v>-0.56464000000000003</v>
      </c>
      <c r="AV124">
        <v>-0.69064999999999999</v>
      </c>
      <c r="AW124" s="38">
        <v>0.45186999999999999</v>
      </c>
    </row>
    <row r="125" spans="7:49" ht="15" thickBot="1">
      <c r="G125" s="32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9"/>
      <c r="U125" s="29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3">
        <v>0</v>
      </c>
      <c r="AB125" s="33">
        <v>0</v>
      </c>
      <c r="AC125" s="33">
        <v>0</v>
      </c>
      <c r="AD125" s="33">
        <v>-2.6343142506957982E-2</v>
      </c>
      <c r="AE125" s="33">
        <v>-1.0018155761466974E-2</v>
      </c>
      <c r="AF125" s="39">
        <v>0.24317788129874696</v>
      </c>
      <c r="AL125" s="32">
        <v>0</v>
      </c>
      <c r="AM125" s="33">
        <v>0</v>
      </c>
      <c r="AN125" s="33">
        <v>0</v>
      </c>
      <c r="AO125" s="33">
        <v>0</v>
      </c>
      <c r="AP125" s="33">
        <v>0</v>
      </c>
      <c r="AQ125" s="33">
        <v>0</v>
      </c>
      <c r="AR125" s="32">
        <v>0</v>
      </c>
      <c r="AS125" s="33">
        <v>0</v>
      </c>
      <c r="AT125" s="33">
        <v>0</v>
      </c>
      <c r="AU125" s="33">
        <v>-5.7459999999999997E-2</v>
      </c>
      <c r="AV125" s="33">
        <v>-0.51327</v>
      </c>
      <c r="AW125" s="39">
        <v>-0.85629999999999995</v>
      </c>
    </row>
    <row r="127" spans="7:49" ht="15" thickBot="1">
      <c r="G127" t="s">
        <v>20</v>
      </c>
      <c r="H127">
        <v>17</v>
      </c>
      <c r="U127" t="s">
        <v>20</v>
      </c>
      <c r="V127">
        <v>17</v>
      </c>
      <c r="AL127" t="s">
        <v>5</v>
      </c>
    </row>
    <row r="128" spans="7:49">
      <c r="G128" s="24">
        <v>-0.10607381672247901</v>
      </c>
      <c r="H128" s="25">
        <v>-6.7885122173043003E-2</v>
      </c>
      <c r="I128" s="25">
        <v>-8.5870474271845978E-2</v>
      </c>
      <c r="J128" s="25">
        <v>4.6506873373041976E-2</v>
      </c>
      <c r="K128" s="25">
        <v>0.11816932776132</v>
      </c>
      <c r="L128" s="34">
        <v>-0.15040970140372101</v>
      </c>
      <c r="M128" s="35"/>
      <c r="N128" s="35"/>
      <c r="O128" s="35"/>
      <c r="P128" s="35"/>
      <c r="Q128" s="35"/>
      <c r="R128" s="41"/>
      <c r="U128" s="24">
        <f t="array" ref="U128:AF139">MMULT(MMULT(AL128:AW139,AY2:BJ13),TRANSPOSE(AL128:AW139))</f>
        <v>0.28671850403839994</v>
      </c>
      <c r="V128" s="25">
        <v>-9.3209804801624996E-7</v>
      </c>
      <c r="W128" s="25">
        <v>1.1859599359995143E-6</v>
      </c>
      <c r="X128" s="25">
        <v>0</v>
      </c>
      <c r="Y128" s="25">
        <v>0</v>
      </c>
      <c r="Z128" s="34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41">
        <v>0</v>
      </c>
      <c r="AH128" s="4">
        <v>-0.82413999999999998</v>
      </c>
      <c r="AI128" s="5">
        <v>0.50897999999999999</v>
      </c>
      <c r="AJ128" s="6">
        <v>0.24845</v>
      </c>
      <c r="AL128" s="43">
        <f t="array" ref="AL128:AN130">AH128:AJ130</f>
        <v>-0.82413999999999998</v>
      </c>
      <c r="AM128" s="35">
        <v>0.50897999999999999</v>
      </c>
      <c r="AN128" s="35">
        <v>0.24845</v>
      </c>
      <c r="AO128" s="35">
        <v>0</v>
      </c>
      <c r="AP128" s="35">
        <v>0</v>
      </c>
      <c r="AQ128" s="41">
        <v>0</v>
      </c>
      <c r="AR128" s="35">
        <v>0</v>
      </c>
      <c r="AS128" s="35">
        <v>0</v>
      </c>
      <c r="AT128" s="35">
        <v>0</v>
      </c>
      <c r="AU128" s="35">
        <v>0</v>
      </c>
      <c r="AV128" s="35">
        <v>0</v>
      </c>
      <c r="AW128" s="41">
        <v>0</v>
      </c>
    </row>
    <row r="129" spans="7:49">
      <c r="G129" s="31">
        <v>-6.7771281709766013E-2</v>
      </c>
      <c r="H129">
        <v>-0.23033650936071798</v>
      </c>
      <c r="I129">
        <v>-0.287035364283244</v>
      </c>
      <c r="J129">
        <v>0.24014782682865299</v>
      </c>
      <c r="K129">
        <v>0.18452962997090899</v>
      </c>
      <c r="L129" s="38">
        <v>-0.165168534265348</v>
      </c>
      <c r="R129" s="38"/>
      <c r="U129" s="26">
        <v>-9.3209804799543328E-7</v>
      </c>
      <c r="V129" s="21">
        <v>0.28671855315353595</v>
      </c>
      <c r="W129" s="21">
        <v>1.1244584960101722E-6</v>
      </c>
      <c r="X129" s="21">
        <v>0</v>
      </c>
      <c r="Y129" s="21">
        <v>0</v>
      </c>
      <c r="Z129" s="36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8">
        <v>0</v>
      </c>
      <c r="AH129" s="7">
        <v>0.56359000000000004</v>
      </c>
      <c r="AI129" s="3">
        <v>0.69343999999999995</v>
      </c>
      <c r="AJ129" s="8">
        <v>0.44889000000000001</v>
      </c>
      <c r="AL129" s="31">
        <v>0.56359000000000004</v>
      </c>
      <c r="AM129">
        <v>0.69343999999999995</v>
      </c>
      <c r="AN129">
        <v>0.44889000000000001</v>
      </c>
      <c r="AO129">
        <v>0</v>
      </c>
      <c r="AP129">
        <v>0</v>
      </c>
      <c r="AQ129" s="38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8">
        <v>0</v>
      </c>
    </row>
    <row r="130" spans="7:49" ht="15" thickBot="1">
      <c r="G130" s="31">
        <v>-8.5894235640148003E-2</v>
      </c>
      <c r="H130">
        <v>-0.28697822991711996</v>
      </c>
      <c r="I130">
        <v>-0.35653202038750198</v>
      </c>
      <c r="J130">
        <v>0.279118011715355</v>
      </c>
      <c r="K130">
        <v>0.21724862211485502</v>
      </c>
      <c r="L130" s="38">
        <v>-0.19885906508232604</v>
      </c>
      <c r="R130" s="38"/>
      <c r="U130" s="26">
        <v>1.1859599360064532E-6</v>
      </c>
      <c r="V130" s="21">
        <v>1.1244584959962944E-6</v>
      </c>
      <c r="W130" s="21">
        <v>0.28672046993407996</v>
      </c>
      <c r="X130" s="21">
        <v>0</v>
      </c>
      <c r="Y130" s="21">
        <v>0</v>
      </c>
      <c r="Z130" s="36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8">
        <v>0</v>
      </c>
      <c r="AH130" s="9">
        <v>5.6189999999999997E-2</v>
      </c>
      <c r="AI130" s="10">
        <v>0.50997999999999999</v>
      </c>
      <c r="AJ130" s="11">
        <v>-0.85834999999999995</v>
      </c>
      <c r="AL130" s="31">
        <v>5.6189999999999997E-2</v>
      </c>
      <c r="AM130">
        <v>0.50997999999999999</v>
      </c>
      <c r="AN130">
        <v>-0.85834999999999995</v>
      </c>
      <c r="AO130">
        <v>0</v>
      </c>
      <c r="AP130">
        <v>0</v>
      </c>
      <c r="AQ130" s="38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8">
        <v>0</v>
      </c>
    </row>
    <row r="131" spans="7:49" ht="15" thickBot="1">
      <c r="G131" s="31">
        <v>-4.6360725379737004E-2</v>
      </c>
      <c r="H131">
        <v>-0.23970199979390297</v>
      </c>
      <c r="I131">
        <v>-0.27845022416446702</v>
      </c>
      <c r="J131">
        <v>0.18755950175161898</v>
      </c>
      <c r="K131">
        <v>0.15317678004927299</v>
      </c>
      <c r="L131" s="38">
        <v>-0.12214857800904501</v>
      </c>
      <c r="R131" s="38"/>
      <c r="U131" s="26">
        <v>0</v>
      </c>
      <c r="V131" s="21">
        <v>0</v>
      </c>
      <c r="W131" s="21">
        <v>0</v>
      </c>
      <c r="X131" s="21">
        <v>0.423239228331732</v>
      </c>
      <c r="Y131" s="21">
        <v>-0.14214814649393204</v>
      </c>
      <c r="Z131" s="36">
        <v>-2.5975718155831995E-2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8">
        <v>0</v>
      </c>
      <c r="AH131" s="3"/>
      <c r="AI131" s="3"/>
      <c r="AJ131" s="3"/>
      <c r="AL131" s="31">
        <v>0</v>
      </c>
      <c r="AM131">
        <v>0</v>
      </c>
      <c r="AN131">
        <v>0</v>
      </c>
      <c r="AO131">
        <f t="array" ref="AO131:AQ133">AH128:AJ130</f>
        <v>-0.82413999999999998</v>
      </c>
      <c r="AP131">
        <v>0.50897999999999999</v>
      </c>
      <c r="AQ131" s="38">
        <v>0.24845</v>
      </c>
      <c r="AR131">
        <v>0</v>
      </c>
      <c r="AS131">
        <v>0</v>
      </c>
      <c r="AT131">
        <v>0</v>
      </c>
      <c r="AU131">
        <v>0</v>
      </c>
      <c r="AV131">
        <v>0</v>
      </c>
      <c r="AW131" s="38">
        <v>0</v>
      </c>
    </row>
    <row r="132" spans="7:49">
      <c r="G132" s="31">
        <v>-0.11822974238072199</v>
      </c>
      <c r="H132">
        <v>-0.18403639953380399</v>
      </c>
      <c r="I132">
        <v>-0.21746019973700897</v>
      </c>
      <c r="J132">
        <v>0.15427198142327297</v>
      </c>
      <c r="K132">
        <v>4.4320195364668996E-2</v>
      </c>
      <c r="L132" s="38">
        <v>-0.11090140705152998</v>
      </c>
      <c r="R132" s="38"/>
      <c r="U132" s="26">
        <v>0</v>
      </c>
      <c r="V132" s="21">
        <v>0</v>
      </c>
      <c r="W132" s="21">
        <v>0</v>
      </c>
      <c r="X132" s="21">
        <v>-0.14214814649393204</v>
      </c>
      <c r="Y132" s="21">
        <v>0.31537033266359799</v>
      </c>
      <c r="Z132" s="36">
        <v>-1.0178403172217992E-2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8">
        <v>0</v>
      </c>
      <c r="AH132" s="4">
        <v>-0.82423000000000002</v>
      </c>
      <c r="AI132" s="5">
        <v>0.50917000000000001</v>
      </c>
      <c r="AJ132" s="6">
        <v>0.24776999999999999</v>
      </c>
      <c r="AL132" s="31">
        <v>0</v>
      </c>
      <c r="AM132">
        <v>0</v>
      </c>
      <c r="AN132">
        <v>0</v>
      </c>
      <c r="AO132">
        <v>0.56359000000000004</v>
      </c>
      <c r="AP132">
        <v>0.69343999999999995</v>
      </c>
      <c r="AQ132" s="38">
        <v>0.44889000000000001</v>
      </c>
      <c r="AR132">
        <v>0</v>
      </c>
      <c r="AS132">
        <v>0</v>
      </c>
      <c r="AT132">
        <v>0</v>
      </c>
      <c r="AU132">
        <v>0</v>
      </c>
      <c r="AV132">
        <v>0</v>
      </c>
      <c r="AW132" s="38">
        <v>0</v>
      </c>
    </row>
    <row r="133" spans="7:49" ht="15" thickBot="1">
      <c r="G133" s="32">
        <v>0.14997866673603399</v>
      </c>
      <c r="H133" s="33">
        <v>0.16473592531063999</v>
      </c>
      <c r="I133" s="33">
        <v>0.19836228817201895</v>
      </c>
      <c r="J133" s="33">
        <v>-0.12233541634037699</v>
      </c>
      <c r="K133" s="33">
        <v>-0.11051948087574501</v>
      </c>
      <c r="L133" s="39">
        <v>0.17339826943605602</v>
      </c>
      <c r="R133" s="38"/>
      <c r="U133" s="29">
        <v>0</v>
      </c>
      <c r="V133" s="30">
        <v>0</v>
      </c>
      <c r="W133" s="30">
        <v>0</v>
      </c>
      <c r="X133" s="30">
        <v>-2.5975718155832002E-2</v>
      </c>
      <c r="Y133" s="30">
        <v>-1.0178403172217992E-2</v>
      </c>
      <c r="Z133" s="37">
        <v>0.24331766759076198</v>
      </c>
      <c r="AA133">
        <v>0</v>
      </c>
      <c r="AB133">
        <v>0</v>
      </c>
      <c r="AC133">
        <v>0</v>
      </c>
      <c r="AD133">
        <v>0</v>
      </c>
      <c r="AE133">
        <v>0</v>
      </c>
      <c r="AF133" s="38">
        <v>0</v>
      </c>
      <c r="AH133" s="7">
        <v>0.56345000000000001</v>
      </c>
      <c r="AI133" s="3">
        <v>0.69399</v>
      </c>
      <c r="AJ133" s="8">
        <v>0.44823000000000002</v>
      </c>
      <c r="AL133" s="32">
        <v>0</v>
      </c>
      <c r="AM133" s="33">
        <v>0</v>
      </c>
      <c r="AN133" s="33">
        <v>0</v>
      </c>
      <c r="AO133" s="33">
        <v>5.6189999999999997E-2</v>
      </c>
      <c r="AP133" s="33">
        <v>0.50997999999999999</v>
      </c>
      <c r="AQ133" s="39">
        <v>-0.85834999999999995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8">
        <v>0</v>
      </c>
    </row>
    <row r="134" spans="7:49" ht="15" thickBot="1">
      <c r="G134" s="31"/>
      <c r="R134" s="38"/>
      <c r="U134" s="26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>
        <v>0.28671975763558399</v>
      </c>
      <c r="AB134">
        <v>1.2735815679912332E-6</v>
      </c>
      <c r="AC134">
        <v>-5.3077606401719102E-7</v>
      </c>
      <c r="AD134">
        <v>0</v>
      </c>
      <c r="AE134">
        <v>0</v>
      </c>
      <c r="AF134" s="38">
        <v>0</v>
      </c>
      <c r="AH134" s="9">
        <v>5.6279999999999997E-2</v>
      </c>
      <c r="AI134" s="10">
        <v>0.50905</v>
      </c>
      <c r="AJ134" s="11">
        <v>-0.85889000000000004</v>
      </c>
      <c r="AL134" s="31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s="43">
        <f t="array" ref="AR134:AT136">AH132:AJ134</f>
        <v>-0.82423000000000002</v>
      </c>
      <c r="AS134" s="35">
        <v>0.50917000000000001</v>
      </c>
      <c r="AT134" s="35">
        <v>0.24776999999999999</v>
      </c>
      <c r="AU134" s="35">
        <v>0</v>
      </c>
      <c r="AV134" s="35">
        <v>0</v>
      </c>
      <c r="AW134" s="41">
        <v>0</v>
      </c>
    </row>
    <row r="135" spans="7:49" ht="15" thickBot="1">
      <c r="G135" s="31"/>
      <c r="R135" s="38"/>
      <c r="U135" s="26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>
        <v>1.273581568005111E-6</v>
      </c>
      <c r="AB135">
        <v>0.28672233834495997</v>
      </c>
      <c r="AC135">
        <v>1.8094325759943075E-6</v>
      </c>
      <c r="AD135">
        <v>0</v>
      </c>
      <c r="AE135">
        <v>0</v>
      </c>
      <c r="AF135" s="38">
        <v>0</v>
      </c>
      <c r="AH135" s="9"/>
      <c r="AI135" s="10"/>
      <c r="AJ135" s="11"/>
      <c r="AL135" s="31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31">
        <v>0.56345000000000001</v>
      </c>
      <c r="AS135">
        <v>0.69399</v>
      </c>
      <c r="AT135">
        <v>0.44823000000000002</v>
      </c>
      <c r="AU135">
        <v>0</v>
      </c>
      <c r="AV135">
        <v>0</v>
      </c>
      <c r="AW135" s="38">
        <v>0</v>
      </c>
    </row>
    <row r="136" spans="7:49">
      <c r="G136" s="31"/>
      <c r="R136" s="38"/>
      <c r="U136" s="26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>
        <v>-5.3077606400331323E-7</v>
      </c>
      <c r="AB136">
        <v>1.8094325759943075E-6</v>
      </c>
      <c r="AC136">
        <v>0.28671752646656001</v>
      </c>
      <c r="AD136">
        <v>0</v>
      </c>
      <c r="AE136">
        <v>0</v>
      </c>
      <c r="AF136" s="38">
        <v>0</v>
      </c>
      <c r="AL136" s="31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31">
        <v>5.6279999999999997E-2</v>
      </c>
      <c r="AS136">
        <v>0.50905</v>
      </c>
      <c r="AT136">
        <v>-0.85889000000000004</v>
      </c>
      <c r="AU136">
        <v>0</v>
      </c>
      <c r="AV136">
        <v>0</v>
      </c>
      <c r="AW136" s="38">
        <v>0</v>
      </c>
    </row>
    <row r="137" spans="7:49">
      <c r="G137" s="31"/>
      <c r="R137" s="38"/>
      <c r="U137" s="26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>
        <v>0</v>
      </c>
      <c r="AB137">
        <v>0</v>
      </c>
      <c r="AC137">
        <v>0</v>
      </c>
      <c r="AD137">
        <v>0.42326964186789701</v>
      </c>
      <c r="AE137">
        <v>-0.14215063469096903</v>
      </c>
      <c r="AF137" s="38">
        <v>-2.5978519318640994E-2</v>
      </c>
      <c r="AL137" s="31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31">
        <v>0</v>
      </c>
      <c r="AS137">
        <v>0</v>
      </c>
      <c r="AT137">
        <v>0</v>
      </c>
      <c r="AU137">
        <f t="array" ref="AU137:AW139">AH132:AJ134</f>
        <v>-0.82423000000000002</v>
      </c>
      <c r="AV137">
        <v>0.50917000000000001</v>
      </c>
      <c r="AW137" s="38">
        <v>0.24776999999999999</v>
      </c>
    </row>
    <row r="138" spans="7:49">
      <c r="G138" s="31"/>
      <c r="R138" s="38"/>
      <c r="U138" s="26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>
        <v>0</v>
      </c>
      <c r="AB138">
        <v>0</v>
      </c>
      <c r="AC138">
        <v>0</v>
      </c>
      <c r="AD138">
        <v>-0.14215063469096903</v>
      </c>
      <c r="AE138">
        <v>0.31529158799356904</v>
      </c>
      <c r="AF138" s="38">
        <v>-1.0147193627307011E-2</v>
      </c>
      <c r="AL138" s="31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31">
        <v>0</v>
      </c>
      <c r="AS138">
        <v>0</v>
      </c>
      <c r="AT138">
        <v>0</v>
      </c>
      <c r="AU138">
        <v>0.56345000000000001</v>
      </c>
      <c r="AV138">
        <v>0.69399</v>
      </c>
      <c r="AW138" s="38">
        <v>0.44823000000000002</v>
      </c>
    </row>
    <row r="139" spans="7:49" ht="15" thickBot="1">
      <c r="G139" s="32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9"/>
      <c r="U139" s="29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3">
        <v>0</v>
      </c>
      <c r="AB139" s="33">
        <v>0</v>
      </c>
      <c r="AC139" s="33">
        <v>0</v>
      </c>
      <c r="AD139" s="33">
        <v>-2.5978519318641004E-2</v>
      </c>
      <c r="AE139" s="33">
        <v>-1.0147193627307011E-2</v>
      </c>
      <c r="AF139" s="39">
        <v>0.24336758937785904</v>
      </c>
      <c r="AL139" s="32">
        <v>0</v>
      </c>
      <c r="AM139" s="33">
        <v>0</v>
      </c>
      <c r="AN139" s="33">
        <v>0</v>
      </c>
      <c r="AO139" s="33">
        <v>0</v>
      </c>
      <c r="AP139" s="33">
        <v>0</v>
      </c>
      <c r="AQ139" s="33">
        <v>0</v>
      </c>
      <c r="AR139" s="32">
        <v>0</v>
      </c>
      <c r="AS139" s="33">
        <v>0</v>
      </c>
      <c r="AT139" s="33">
        <v>0</v>
      </c>
      <c r="AU139" s="33">
        <v>5.6279999999999997E-2</v>
      </c>
      <c r="AV139" s="33">
        <v>0.50905</v>
      </c>
      <c r="AW139" s="39">
        <v>-0.85889000000000004</v>
      </c>
    </row>
    <row r="141" spans="7:49" ht="15" thickBot="1">
      <c r="G141" t="s">
        <v>9</v>
      </c>
      <c r="H141">
        <v>16</v>
      </c>
      <c r="U141" t="s">
        <v>9</v>
      </c>
      <c r="V141">
        <v>16</v>
      </c>
      <c r="AL141" t="s">
        <v>5</v>
      </c>
    </row>
    <row r="142" spans="7:49">
      <c r="G142" s="24">
        <v>-0.11692700904155001</v>
      </c>
      <c r="H142" s="25">
        <v>-0.11660376991246499</v>
      </c>
      <c r="I142" s="25">
        <v>1.7849730681674003E-2</v>
      </c>
      <c r="J142" s="25">
        <v>-3.7469306809051001E-2</v>
      </c>
      <c r="K142" s="25">
        <v>-1.3914980642255978E-2</v>
      </c>
      <c r="L142" s="34">
        <v>-0.156658425595254</v>
      </c>
      <c r="M142" s="35"/>
      <c r="N142" s="35"/>
      <c r="O142" s="35"/>
      <c r="P142" s="35"/>
      <c r="Q142" s="35"/>
      <c r="R142" s="41"/>
      <c r="U142" s="24">
        <f t="array" ref="U142:AF153">MMULT(MMULT(AL142:AW153,AY2:BJ13),TRANSPOSE(AL142:AW153))</f>
        <v>0.28672126036377599</v>
      </c>
      <c r="V142" s="25">
        <v>-1.4983987200317683E-7</v>
      </c>
      <c r="W142" s="25">
        <v>1.6291430400550144E-7</v>
      </c>
      <c r="X142" s="25">
        <v>0</v>
      </c>
      <c r="Y142" s="25">
        <v>0</v>
      </c>
      <c r="Z142" s="34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41">
        <v>0</v>
      </c>
      <c r="AH142" s="4">
        <v>-0.82349000000000006</v>
      </c>
      <c r="AI142" s="5">
        <v>0.50941000000000003</v>
      </c>
      <c r="AJ142" s="6">
        <v>0.24973999999999999</v>
      </c>
      <c r="AL142" s="43">
        <f t="array" ref="AL142:AN144">AH142:AJ144</f>
        <v>-0.82349000000000006</v>
      </c>
      <c r="AM142" s="35">
        <v>0.50941000000000003</v>
      </c>
      <c r="AN142" s="35">
        <v>0.24973999999999999</v>
      </c>
      <c r="AO142" s="35">
        <v>0</v>
      </c>
      <c r="AP142" s="35">
        <v>0</v>
      </c>
      <c r="AQ142" s="41">
        <v>0</v>
      </c>
      <c r="AR142" s="35">
        <v>0</v>
      </c>
      <c r="AS142" s="35">
        <v>0</v>
      </c>
      <c r="AT142" s="35">
        <v>0</v>
      </c>
      <c r="AU142" s="35">
        <v>0</v>
      </c>
      <c r="AV142" s="35">
        <v>0</v>
      </c>
      <c r="AW142" s="41">
        <v>0</v>
      </c>
    </row>
    <row r="143" spans="7:49">
      <c r="G143" s="31">
        <v>-0.11657272788327999</v>
      </c>
      <c r="H143">
        <v>-0.28502867794895398</v>
      </c>
      <c r="I143">
        <v>0.10269657333054401</v>
      </c>
      <c r="J143">
        <v>-0.24640872458562002</v>
      </c>
      <c r="K143">
        <v>-1.2504141006191974E-2</v>
      </c>
      <c r="L143" s="38">
        <v>-0.204761284033256</v>
      </c>
      <c r="R143" s="38"/>
      <c r="U143" s="26">
        <v>-1.4983987197542126E-7</v>
      </c>
      <c r="V143" s="21">
        <v>0.28671851203788801</v>
      </c>
      <c r="W143" s="21">
        <v>2.336768000071876E-7</v>
      </c>
      <c r="X143" s="21">
        <v>0</v>
      </c>
      <c r="Y143" s="21">
        <v>0</v>
      </c>
      <c r="Z143" s="36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8">
        <v>0</v>
      </c>
      <c r="AH143" s="7">
        <v>0.56462000000000001</v>
      </c>
      <c r="AI143" s="3">
        <v>0.69288000000000005</v>
      </c>
      <c r="AJ143" s="8">
        <v>0.44846000000000003</v>
      </c>
      <c r="AL143" s="31">
        <v>0.56462000000000001</v>
      </c>
      <c r="AM143">
        <v>0.69288000000000005</v>
      </c>
      <c r="AN143">
        <v>0.44846000000000003</v>
      </c>
      <c r="AO143">
        <v>0</v>
      </c>
      <c r="AP143">
        <v>0</v>
      </c>
      <c r="AQ143" s="38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8">
        <v>0</v>
      </c>
    </row>
    <row r="144" spans="7:49" ht="15" thickBot="1">
      <c r="G144" s="31">
        <v>1.782474665509198E-2</v>
      </c>
      <c r="H144">
        <v>0.10276686798687297</v>
      </c>
      <c r="I144">
        <v>-6.2903509037562005E-2</v>
      </c>
      <c r="J144">
        <v>0.126517638618143</v>
      </c>
      <c r="K144">
        <v>-4.5175870166820082E-3</v>
      </c>
      <c r="L144" s="38">
        <v>3.2946163638897991E-2</v>
      </c>
      <c r="R144" s="38"/>
      <c r="U144" s="26">
        <v>1.6291430400550144E-7</v>
      </c>
      <c r="V144" s="21">
        <v>2.3367680002106539E-7</v>
      </c>
      <c r="W144" s="21">
        <v>0.28671822354022397</v>
      </c>
      <c r="X144" s="21">
        <v>0</v>
      </c>
      <c r="Y144" s="21">
        <v>0</v>
      </c>
      <c r="Z144" s="36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8">
        <v>0</v>
      </c>
      <c r="AH144" s="9">
        <v>5.5410000000000001E-2</v>
      </c>
      <c r="AI144" s="10">
        <v>0.51031000000000004</v>
      </c>
      <c r="AJ144" s="11">
        <v>-0.85819999999999996</v>
      </c>
      <c r="AL144" s="31">
        <v>5.5410000000000001E-2</v>
      </c>
      <c r="AM144">
        <v>0.51031000000000004</v>
      </c>
      <c r="AN144">
        <v>-0.85819999999999996</v>
      </c>
      <c r="AO144">
        <v>0</v>
      </c>
      <c r="AP144">
        <v>0</v>
      </c>
      <c r="AQ144" s="38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8">
        <v>0</v>
      </c>
    </row>
    <row r="145" spans="7:49" ht="15" thickBot="1">
      <c r="G145" s="31">
        <v>3.7507904666349998E-2</v>
      </c>
      <c r="H145">
        <v>0.24646342502058599</v>
      </c>
      <c r="I145">
        <v>-0.12642145286851303</v>
      </c>
      <c r="J145">
        <v>0.29604030833431405</v>
      </c>
      <c r="K145">
        <v>-8.1091257723000607E-3</v>
      </c>
      <c r="L145" s="38">
        <v>9.6544190658803986E-2</v>
      </c>
      <c r="R145" s="38"/>
      <c r="U145" s="26">
        <v>0</v>
      </c>
      <c r="V145" s="21">
        <v>0</v>
      </c>
      <c r="W145" s="21">
        <v>0</v>
      </c>
      <c r="X145" s="21">
        <v>0.42293371306599309</v>
      </c>
      <c r="Y145" s="21">
        <v>-0.14227633077753199</v>
      </c>
      <c r="Z145" s="36">
        <v>-2.5816399413772985E-2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8">
        <v>0</v>
      </c>
      <c r="AH145" s="3"/>
      <c r="AI145" s="3"/>
      <c r="AJ145" s="3"/>
      <c r="AL145" s="31">
        <v>0</v>
      </c>
      <c r="AM145">
        <v>0</v>
      </c>
      <c r="AN145">
        <v>0</v>
      </c>
      <c r="AO145">
        <f t="array" ref="AO145:AQ147">AH142:AJ144</f>
        <v>-0.82349000000000006</v>
      </c>
      <c r="AP145">
        <v>0.50941000000000003</v>
      </c>
      <c r="AQ145" s="38">
        <v>0.24973999999999999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 s="38">
        <v>0</v>
      </c>
    </row>
    <row r="146" spans="7:49">
      <c r="G146" s="31">
        <v>1.3788098441242003E-2</v>
      </c>
      <c r="H146">
        <v>1.2418076333190009E-2</v>
      </c>
      <c r="I146">
        <v>4.262667801218002E-3</v>
      </c>
      <c r="J146">
        <v>-7.8248741319859871E-3</v>
      </c>
      <c r="K146">
        <v>-1.7045647335444003E-2</v>
      </c>
      <c r="L146" s="38">
        <v>-2.8225400432246001E-2</v>
      </c>
      <c r="R146" s="38"/>
      <c r="U146" s="26">
        <v>0</v>
      </c>
      <c r="V146" s="21">
        <v>0</v>
      </c>
      <c r="W146" s="21">
        <v>0</v>
      </c>
      <c r="X146" s="21">
        <v>-0.14227633077753199</v>
      </c>
      <c r="Y146" s="21">
        <v>0.31572031583474403</v>
      </c>
      <c r="Z146" s="36">
        <v>-1.0277978853955996E-2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8">
        <v>0</v>
      </c>
      <c r="AH146" s="4">
        <v>-0.82347000000000004</v>
      </c>
      <c r="AI146" s="5">
        <v>0.50944999999999996</v>
      </c>
      <c r="AJ146" s="6">
        <v>0.24972</v>
      </c>
      <c r="AL146" s="31">
        <v>0</v>
      </c>
      <c r="AM146">
        <v>0</v>
      </c>
      <c r="AN146">
        <v>0</v>
      </c>
      <c r="AO146">
        <v>0.56462000000000001</v>
      </c>
      <c r="AP146">
        <v>0.69288000000000005</v>
      </c>
      <c r="AQ146" s="38">
        <v>0.44846000000000003</v>
      </c>
      <c r="AR146">
        <v>0</v>
      </c>
      <c r="AS146">
        <v>0</v>
      </c>
      <c r="AT146">
        <v>0</v>
      </c>
      <c r="AU146">
        <v>0</v>
      </c>
      <c r="AV146">
        <v>0</v>
      </c>
      <c r="AW146" s="38">
        <v>0</v>
      </c>
    </row>
    <row r="147" spans="7:49" ht="15" thickBot="1">
      <c r="G147" s="32">
        <v>0.15643187242079598</v>
      </c>
      <c r="H147" s="33">
        <v>0.20452296875213399</v>
      </c>
      <c r="I147" s="33">
        <v>-3.2972338051469027E-2</v>
      </c>
      <c r="J147" s="33">
        <v>9.6433252737138E-2</v>
      </c>
      <c r="K147" s="33">
        <v>-2.7991646356314008E-2</v>
      </c>
      <c r="L147" s="39">
        <v>0.10106554477497401</v>
      </c>
      <c r="R147" s="38"/>
      <c r="U147" s="29">
        <v>0</v>
      </c>
      <c r="V147" s="30">
        <v>0</v>
      </c>
      <c r="W147" s="30">
        <v>0</v>
      </c>
      <c r="X147" s="30">
        <v>-2.5816399413772988E-2</v>
      </c>
      <c r="Y147" s="30">
        <v>-1.0277978853955982E-2</v>
      </c>
      <c r="Z147" s="37">
        <v>0.243274787076737</v>
      </c>
      <c r="AA147">
        <v>0</v>
      </c>
      <c r="AB147">
        <v>0</v>
      </c>
      <c r="AC147">
        <v>0</v>
      </c>
      <c r="AD147">
        <v>0</v>
      </c>
      <c r="AE147">
        <v>0</v>
      </c>
      <c r="AF147" s="38">
        <v>0</v>
      </c>
      <c r="AH147" s="7">
        <v>0.56466000000000005</v>
      </c>
      <c r="AI147" s="3">
        <v>0.69299999999999995</v>
      </c>
      <c r="AJ147" s="8">
        <v>0.44823000000000002</v>
      </c>
      <c r="AL147" s="32">
        <v>0</v>
      </c>
      <c r="AM147" s="33">
        <v>0</v>
      </c>
      <c r="AN147" s="33">
        <v>0</v>
      </c>
      <c r="AO147" s="33">
        <v>5.5410000000000001E-2</v>
      </c>
      <c r="AP147" s="33">
        <v>0.51031000000000004</v>
      </c>
      <c r="AQ147" s="39">
        <v>-0.85819999999999996</v>
      </c>
      <c r="AR147">
        <v>0</v>
      </c>
      <c r="AS147">
        <v>0</v>
      </c>
      <c r="AT147">
        <v>0</v>
      </c>
      <c r="AU147">
        <v>0</v>
      </c>
      <c r="AV147">
        <v>0</v>
      </c>
      <c r="AW147" s="38">
        <v>0</v>
      </c>
    </row>
    <row r="148" spans="7:49" ht="15" thickBot="1">
      <c r="G148" s="31"/>
      <c r="R148" s="38"/>
      <c r="U148" s="26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>
        <v>0.28672063703449602</v>
      </c>
      <c r="AB148">
        <v>7.896268796464545E-8</v>
      </c>
      <c r="AC148">
        <v>-1.2957163520108117E-6</v>
      </c>
      <c r="AD148">
        <v>0</v>
      </c>
      <c r="AE148">
        <v>0</v>
      </c>
      <c r="AF148" s="38">
        <v>0</v>
      </c>
      <c r="AH148" s="9">
        <v>5.5300000000000002E-2</v>
      </c>
      <c r="AI148" s="10">
        <v>0.51010999999999995</v>
      </c>
      <c r="AJ148" s="11">
        <v>-0.85833000000000004</v>
      </c>
      <c r="AL148" s="31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43">
        <f t="array" ref="AR148:AT150">AH146:AJ148</f>
        <v>-0.82347000000000004</v>
      </c>
      <c r="AS148" s="35">
        <v>0.50944999999999996</v>
      </c>
      <c r="AT148" s="35">
        <v>0.24972</v>
      </c>
      <c r="AU148" s="35">
        <v>0</v>
      </c>
      <c r="AV148" s="35">
        <v>0</v>
      </c>
      <c r="AW148" s="41">
        <v>0</v>
      </c>
    </row>
    <row r="149" spans="7:49" ht="15" thickBot="1">
      <c r="G149" s="31"/>
      <c r="R149" s="38"/>
      <c r="U149" s="26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>
        <v>7.896268796464545E-8</v>
      </c>
      <c r="AB149">
        <v>0.28672001390592</v>
      </c>
      <c r="AC149">
        <v>7.6614451197110078E-7</v>
      </c>
      <c r="AD149">
        <v>0</v>
      </c>
      <c r="AE149">
        <v>0</v>
      </c>
      <c r="AF149" s="38">
        <v>0</v>
      </c>
      <c r="AH149" s="32"/>
      <c r="AI149" s="33"/>
      <c r="AJ149" s="39"/>
      <c r="AL149" s="31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31">
        <v>0.56466000000000005</v>
      </c>
      <c r="AS149">
        <v>0.69299999999999995</v>
      </c>
      <c r="AT149">
        <v>0.44823000000000002</v>
      </c>
      <c r="AU149">
        <v>0</v>
      </c>
      <c r="AV149">
        <v>0</v>
      </c>
      <c r="AW149" s="38">
        <v>0</v>
      </c>
    </row>
    <row r="150" spans="7:49">
      <c r="G150" s="31"/>
      <c r="R150" s="38"/>
      <c r="U150" s="26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>
        <v>-1.2957163520246895E-6</v>
      </c>
      <c r="AB150">
        <v>7.6614451198497857E-7</v>
      </c>
      <c r="AC150">
        <v>0.28672019812351995</v>
      </c>
      <c r="AD150">
        <v>0</v>
      </c>
      <c r="AE150">
        <v>0</v>
      </c>
      <c r="AF150" s="38">
        <v>0</v>
      </c>
      <c r="AL150" s="31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31">
        <v>5.5300000000000002E-2</v>
      </c>
      <c r="AS150">
        <v>0.51010999999999995</v>
      </c>
      <c r="AT150">
        <v>-0.85833000000000004</v>
      </c>
      <c r="AU150">
        <v>0</v>
      </c>
      <c r="AV150">
        <v>0</v>
      </c>
      <c r="AW150" s="38">
        <v>0</v>
      </c>
    </row>
    <row r="151" spans="7:49">
      <c r="G151" s="31"/>
      <c r="R151" s="38"/>
      <c r="U151" s="26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>
        <v>0</v>
      </c>
      <c r="AB151">
        <v>0</v>
      </c>
      <c r="AC151">
        <v>0</v>
      </c>
      <c r="AD151">
        <v>0.42292224828161706</v>
      </c>
      <c r="AE151">
        <v>-0.14228655995944806</v>
      </c>
      <c r="AF151" s="38">
        <v>-2.5789021025211002E-2</v>
      </c>
      <c r="AL151" s="3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s="31">
        <v>0</v>
      </c>
      <c r="AS151">
        <v>0</v>
      </c>
      <c r="AT151">
        <v>0</v>
      </c>
      <c r="AU151">
        <f t="array" ref="AU151:AW153">AH146:AJ148</f>
        <v>-0.82347000000000004</v>
      </c>
      <c r="AV151">
        <v>0.50944999999999996</v>
      </c>
      <c r="AW151" s="38">
        <v>0.24972</v>
      </c>
    </row>
    <row r="152" spans="7:49">
      <c r="G152" s="31"/>
      <c r="R152" s="38"/>
      <c r="U152" s="26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>
        <v>0</v>
      </c>
      <c r="AB152">
        <v>0</v>
      </c>
      <c r="AC152">
        <v>0</v>
      </c>
      <c r="AD152">
        <v>-0.14228655995944803</v>
      </c>
      <c r="AE152">
        <v>0.31572492653829604</v>
      </c>
      <c r="AF152" s="38">
        <v>-1.0289369065284021E-2</v>
      </c>
      <c r="AL152" s="31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31">
        <v>0</v>
      </c>
      <c r="AS152">
        <v>0</v>
      </c>
      <c r="AT152">
        <v>0</v>
      </c>
      <c r="AU152">
        <v>0.56466000000000005</v>
      </c>
      <c r="AV152">
        <v>0.69299999999999995</v>
      </c>
      <c r="AW152" s="38">
        <v>0.44823000000000002</v>
      </c>
    </row>
    <row r="153" spans="7:49" ht="15" thickBot="1">
      <c r="G153" s="32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9"/>
      <c r="U153" s="29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3">
        <v>0</v>
      </c>
      <c r="AB153" s="33">
        <v>0</v>
      </c>
      <c r="AC153" s="33">
        <v>0</v>
      </c>
      <c r="AD153" s="33">
        <v>-2.5789021025211013E-2</v>
      </c>
      <c r="AE153" s="33">
        <v>-1.0289369065284007E-2</v>
      </c>
      <c r="AF153" s="39">
        <v>0.24328404795337902</v>
      </c>
      <c r="AL153" s="32">
        <v>0</v>
      </c>
      <c r="AM153" s="33">
        <v>0</v>
      </c>
      <c r="AN153" s="33">
        <v>0</v>
      </c>
      <c r="AO153" s="33">
        <v>0</v>
      </c>
      <c r="AP153" s="33">
        <v>0</v>
      </c>
      <c r="AQ153" s="33">
        <v>0</v>
      </c>
      <c r="AR153" s="32">
        <v>0</v>
      </c>
      <c r="AS153" s="33">
        <v>0</v>
      </c>
      <c r="AT153" s="33">
        <v>0</v>
      </c>
      <c r="AU153" s="33">
        <v>5.5300000000000002E-2</v>
      </c>
      <c r="AV153" s="33">
        <v>0.51010999999999995</v>
      </c>
      <c r="AW153" s="39">
        <v>-0.85833000000000004</v>
      </c>
    </row>
    <row r="155" spans="7:49" ht="15" thickBot="1">
      <c r="G155" t="s">
        <v>21</v>
      </c>
      <c r="H155">
        <v>15</v>
      </c>
      <c r="U155" t="s">
        <v>21</v>
      </c>
      <c r="V155">
        <v>15</v>
      </c>
      <c r="AL155" t="s">
        <v>5</v>
      </c>
    </row>
    <row r="156" spans="7:49">
      <c r="G156" s="24">
        <v>1.8189072067099975E-4</v>
      </c>
      <c r="H156" s="25">
        <v>3.8173594521170003E-3</v>
      </c>
      <c r="I156" s="25">
        <v>-4.0419218813890004E-3</v>
      </c>
      <c r="J156" s="25">
        <v>3.5710331294599999E-3</v>
      </c>
      <c r="K156" s="25">
        <v>3.7434769316480004E-3</v>
      </c>
      <c r="L156" s="34">
        <v>3.2448442444819999E-3</v>
      </c>
      <c r="M156" s="35"/>
      <c r="N156" s="35"/>
      <c r="O156" s="35"/>
      <c r="P156" s="35"/>
      <c r="Q156" s="35"/>
      <c r="R156" s="41"/>
      <c r="U156" s="24">
        <f t="array" ref="U156:AF167">MMULT(MMULT(AL156:AW167,AY2:BJ13),TRANSPOSE(AL156:AW167))</f>
        <v>0.286721438560256</v>
      </c>
      <c r="V156" s="25">
        <v>4.2483302397505751E-7</v>
      </c>
      <c r="W156" s="25">
        <v>-6.1845504016611041E-8</v>
      </c>
      <c r="X156" s="25">
        <v>0</v>
      </c>
      <c r="Y156" s="25">
        <v>0</v>
      </c>
      <c r="Z156" s="34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41">
        <v>0</v>
      </c>
      <c r="AH156" s="43">
        <v>-0.82371000000000005</v>
      </c>
      <c r="AI156" s="35">
        <v>0.50875999999999999</v>
      </c>
      <c r="AJ156" s="41">
        <v>0.25034000000000001</v>
      </c>
      <c r="AL156" s="43">
        <f t="array" ref="AL156:AN158">AH156:AJ158</f>
        <v>-0.82371000000000005</v>
      </c>
      <c r="AM156" s="35">
        <v>0.50875999999999999</v>
      </c>
      <c r="AN156" s="35">
        <v>0.25034000000000001</v>
      </c>
      <c r="AO156" s="35">
        <v>0</v>
      </c>
      <c r="AP156" s="35">
        <v>0</v>
      </c>
      <c r="AQ156" s="41">
        <v>0</v>
      </c>
      <c r="AR156" s="35">
        <v>0</v>
      </c>
      <c r="AS156" s="35">
        <v>0</v>
      </c>
      <c r="AT156" s="35">
        <v>0</v>
      </c>
      <c r="AU156" s="35">
        <v>0</v>
      </c>
      <c r="AV156" s="35">
        <v>0</v>
      </c>
      <c r="AW156" s="41">
        <v>0</v>
      </c>
    </row>
    <row r="157" spans="7:49">
      <c r="G157" s="31">
        <v>3.8097349353809996E-3</v>
      </c>
      <c r="H157">
        <v>8.8093327693589997E-3</v>
      </c>
      <c r="I157">
        <v>-1.0542763772793E-2</v>
      </c>
      <c r="J157">
        <v>7.2642605053979993E-3</v>
      </c>
      <c r="K157">
        <v>-2.721763915559996E-4</v>
      </c>
      <c r="L157" s="38">
        <v>1.9686996882419998E-3</v>
      </c>
      <c r="R157" s="38"/>
      <c r="U157" s="26">
        <v>4.248330239889353E-7</v>
      </c>
      <c r="V157" s="21">
        <v>0.28671783494860797</v>
      </c>
      <c r="W157" s="21">
        <v>-2.0577607680177801E-6</v>
      </c>
      <c r="X157" s="21">
        <v>0</v>
      </c>
      <c r="Y157" s="21">
        <v>0</v>
      </c>
      <c r="Z157" s="36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8">
        <v>0</v>
      </c>
      <c r="AH157" s="31">
        <v>0.56433</v>
      </c>
      <c r="AI157">
        <v>0.69269999999999998</v>
      </c>
      <c r="AJ157" s="38">
        <v>0.4491</v>
      </c>
      <c r="AL157" s="31">
        <v>0.56433</v>
      </c>
      <c r="AM157">
        <v>0.69269999999999998</v>
      </c>
      <c r="AN157">
        <v>0.4491</v>
      </c>
      <c r="AO157">
        <v>0</v>
      </c>
      <c r="AP157">
        <v>0</v>
      </c>
      <c r="AQ157" s="38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8">
        <v>0</v>
      </c>
    </row>
    <row r="158" spans="7:49" ht="15" thickBot="1">
      <c r="G158" s="31">
        <v>-4.0350795148109998E-3</v>
      </c>
      <c r="H158">
        <v>-1.0548033087809E-2</v>
      </c>
      <c r="I158">
        <v>8.4989687344129983E-3</v>
      </c>
      <c r="J158">
        <v>-1.1290979449688002E-2</v>
      </c>
      <c r="K158">
        <v>1.9383872900159995E-3</v>
      </c>
      <c r="L158" s="38">
        <v>-2.3121761584420008E-3</v>
      </c>
      <c r="R158" s="38"/>
      <c r="U158" s="26">
        <v>-6.1845504016611041E-8</v>
      </c>
      <c r="V158" s="21">
        <v>-2.0577607680177801E-6</v>
      </c>
      <c r="W158" s="21">
        <v>0.28672213173452799</v>
      </c>
      <c r="X158" s="21">
        <v>0</v>
      </c>
      <c r="Y158" s="21">
        <v>0</v>
      </c>
      <c r="Z158" s="36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8">
        <v>0</v>
      </c>
      <c r="AH158" s="32">
        <v>5.5070000000000001E-2</v>
      </c>
      <c r="AI158" s="33">
        <v>0.51119999999999999</v>
      </c>
      <c r="AJ158" s="39">
        <v>-0.85770000000000002</v>
      </c>
      <c r="AL158" s="31">
        <v>5.5070000000000001E-2</v>
      </c>
      <c r="AM158">
        <v>0.51119999999999999</v>
      </c>
      <c r="AN158">
        <v>-0.85770000000000002</v>
      </c>
      <c r="AO158">
        <v>0</v>
      </c>
      <c r="AP158">
        <v>0</v>
      </c>
      <c r="AQ158" s="3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8">
        <v>0</v>
      </c>
    </row>
    <row r="159" spans="7:49" ht="15" thickBot="1">
      <c r="G159" s="31">
        <v>-3.5575431965210002E-3</v>
      </c>
      <c r="H159">
        <v>-7.252822592647E-3</v>
      </c>
      <c r="I159">
        <v>1.1284037563236E-2</v>
      </c>
      <c r="J159">
        <v>-9.2117019899390015E-3</v>
      </c>
      <c r="K159">
        <v>3.7654736236379998E-3</v>
      </c>
      <c r="L159" s="38">
        <v>3.5117852226200009E-4</v>
      </c>
      <c r="R159" s="38"/>
      <c r="U159" s="26">
        <v>0</v>
      </c>
      <c r="V159" s="21">
        <v>0</v>
      </c>
      <c r="W159" s="21">
        <v>0</v>
      </c>
      <c r="X159" s="21">
        <v>0.42306510600687808</v>
      </c>
      <c r="Y159" s="21">
        <v>-0.142216799123106</v>
      </c>
      <c r="Z159" s="36">
        <v>-2.575170120881401E-2</v>
      </c>
      <c r="AA159">
        <v>0</v>
      </c>
      <c r="AB159">
        <v>0</v>
      </c>
      <c r="AC159">
        <v>0</v>
      </c>
      <c r="AD159">
        <v>0</v>
      </c>
      <c r="AE159">
        <v>0</v>
      </c>
      <c r="AF159" s="38">
        <v>0</v>
      </c>
      <c r="AL159" s="31">
        <v>0</v>
      </c>
      <c r="AM159">
        <v>0</v>
      </c>
      <c r="AN159">
        <v>0</v>
      </c>
      <c r="AO159">
        <f t="array" ref="AO159:AQ161">AH156:AJ158</f>
        <v>-0.82371000000000005</v>
      </c>
      <c r="AP159">
        <v>0.50875999999999999</v>
      </c>
      <c r="AQ159" s="38">
        <v>0.25034000000000001</v>
      </c>
      <c r="AR159">
        <v>0</v>
      </c>
      <c r="AS159">
        <v>0</v>
      </c>
      <c r="AT159">
        <v>0</v>
      </c>
      <c r="AU159">
        <v>0</v>
      </c>
      <c r="AV159">
        <v>0</v>
      </c>
      <c r="AW159" s="38">
        <v>0</v>
      </c>
    </row>
    <row r="160" spans="7:49">
      <c r="G160" s="31">
        <v>-3.7541785682070001E-3</v>
      </c>
      <c r="H160">
        <v>2.6923748630100047E-4</v>
      </c>
      <c r="I160">
        <v>-1.9325774155200001E-3</v>
      </c>
      <c r="J160">
        <v>3.7628729133389999E-3</v>
      </c>
      <c r="K160">
        <v>8.1616340150399997E-3</v>
      </c>
      <c r="L160" s="38">
        <v>2.1613201219499991E-3</v>
      </c>
      <c r="R160" s="38"/>
      <c r="U160" s="26">
        <v>0</v>
      </c>
      <c r="V160" s="21">
        <v>0</v>
      </c>
      <c r="W160" s="21">
        <v>0</v>
      </c>
      <c r="X160" s="21">
        <v>-0.14221679912310606</v>
      </c>
      <c r="Y160" s="21">
        <v>0.31564572523165796</v>
      </c>
      <c r="Z160" s="36">
        <v>-1.0362952557318006E-2</v>
      </c>
      <c r="AA160">
        <v>0</v>
      </c>
      <c r="AB160">
        <v>0</v>
      </c>
      <c r="AC160">
        <v>0</v>
      </c>
      <c r="AD160">
        <v>0</v>
      </c>
      <c r="AE160">
        <v>0</v>
      </c>
      <c r="AF160" s="38">
        <v>0</v>
      </c>
      <c r="AH160" s="43">
        <v>0.82393000000000005</v>
      </c>
      <c r="AI160" s="35">
        <v>-0.50863999999999998</v>
      </c>
      <c r="AJ160" s="41">
        <v>0.24984999999999999</v>
      </c>
      <c r="AL160" s="31">
        <v>0</v>
      </c>
      <c r="AM160">
        <v>0</v>
      </c>
      <c r="AN160">
        <v>0</v>
      </c>
      <c r="AO160">
        <v>0.56433</v>
      </c>
      <c r="AP160">
        <v>0.69269999999999998</v>
      </c>
      <c r="AQ160" s="38">
        <v>0.4491</v>
      </c>
      <c r="AR160">
        <v>0</v>
      </c>
      <c r="AS160">
        <v>0</v>
      </c>
      <c r="AT160">
        <v>0</v>
      </c>
      <c r="AU160">
        <v>0</v>
      </c>
      <c r="AV160">
        <v>0</v>
      </c>
      <c r="AW160" s="38">
        <v>0</v>
      </c>
    </row>
    <row r="161" spans="7:49" ht="15" thickBot="1">
      <c r="G161" s="32">
        <v>-3.2352311149629999E-3</v>
      </c>
      <c r="H161" s="33">
        <v>-1.9654143560810002E-3</v>
      </c>
      <c r="I161" s="33">
        <v>2.3149083412200002E-3</v>
      </c>
      <c r="J161" s="33">
        <v>3.402826635510003E-4</v>
      </c>
      <c r="K161" s="33">
        <v>2.1813396766300003E-3</v>
      </c>
      <c r="L161" s="39">
        <v>3.1899684944899998E-3</v>
      </c>
      <c r="R161" s="38"/>
      <c r="U161" s="29">
        <v>0</v>
      </c>
      <c r="V161" s="30">
        <v>0</v>
      </c>
      <c r="W161" s="30">
        <v>0</v>
      </c>
      <c r="X161" s="30">
        <v>-2.5751701208814013E-2</v>
      </c>
      <c r="Y161" s="30">
        <v>-1.0362952557318006E-2</v>
      </c>
      <c r="Z161" s="37">
        <v>0.243220454591278</v>
      </c>
      <c r="AA161">
        <v>0</v>
      </c>
      <c r="AB161">
        <v>0</v>
      </c>
      <c r="AC161">
        <v>0</v>
      </c>
      <c r="AD161">
        <v>0</v>
      </c>
      <c r="AE161">
        <v>0</v>
      </c>
      <c r="AF161" s="38">
        <v>0</v>
      </c>
      <c r="AH161" s="31">
        <v>-0.56403000000000003</v>
      </c>
      <c r="AI161">
        <v>-0.69340999999999997</v>
      </c>
      <c r="AJ161" s="38">
        <v>0.44838</v>
      </c>
      <c r="AL161" s="32">
        <v>0</v>
      </c>
      <c r="AM161" s="33">
        <v>0</v>
      </c>
      <c r="AN161" s="33">
        <v>0</v>
      </c>
      <c r="AO161" s="33">
        <v>5.5070000000000001E-2</v>
      </c>
      <c r="AP161" s="33">
        <v>0.51119999999999999</v>
      </c>
      <c r="AQ161" s="39">
        <v>-0.85770000000000002</v>
      </c>
      <c r="AR161">
        <v>0</v>
      </c>
      <c r="AS161">
        <v>0</v>
      </c>
      <c r="AT161">
        <v>0</v>
      </c>
      <c r="AU161">
        <v>0</v>
      </c>
      <c r="AV161">
        <v>0</v>
      </c>
      <c r="AW161" s="38">
        <v>0</v>
      </c>
    </row>
    <row r="162" spans="7:49" ht="15" thickBot="1">
      <c r="G162" s="31"/>
      <c r="R162" s="38"/>
      <c r="U162" s="26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>
        <v>0.28672009089023998</v>
      </c>
      <c r="AB162">
        <v>7.3615359996032081E-7</v>
      </c>
      <c r="AC162">
        <v>-2.7770552320158237E-6</v>
      </c>
      <c r="AD162">
        <v>0</v>
      </c>
      <c r="AE162">
        <v>0</v>
      </c>
      <c r="AF162" s="38">
        <v>0</v>
      </c>
      <c r="AH162" s="32">
        <v>-5.4820000000000001E-2</v>
      </c>
      <c r="AI162" s="33">
        <v>-0.51034999999999997</v>
      </c>
      <c r="AJ162" s="39">
        <v>-0.85821999999999998</v>
      </c>
      <c r="AL162" s="31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43">
        <f t="array" ref="AR162:AT164">AH160:AJ162</f>
        <v>0.82393000000000005</v>
      </c>
      <c r="AS162" s="35">
        <v>-0.50863999999999998</v>
      </c>
      <c r="AT162" s="35">
        <v>0.24984999999999999</v>
      </c>
      <c r="AU162" s="35">
        <v>0</v>
      </c>
      <c r="AV162" s="35">
        <v>0</v>
      </c>
      <c r="AW162" s="41">
        <v>0</v>
      </c>
    </row>
    <row r="163" spans="7:49" ht="15" thickBot="1">
      <c r="G163" s="31"/>
      <c r="R163" s="38"/>
      <c r="U163" s="26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>
        <v>7.3615359996725971E-7</v>
      </c>
      <c r="AB163">
        <v>0.28671767567564799</v>
      </c>
      <c r="AC163">
        <v>-1.9398041599949511E-6</v>
      </c>
      <c r="AD163">
        <v>0</v>
      </c>
      <c r="AE163">
        <v>0</v>
      </c>
      <c r="AF163" s="38">
        <v>0</v>
      </c>
      <c r="AH163" s="32"/>
      <c r="AI163" s="33"/>
      <c r="AJ163" s="39"/>
      <c r="AL163" s="31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31">
        <v>-0.56403000000000003</v>
      </c>
      <c r="AS163">
        <v>-0.69340999999999997</v>
      </c>
      <c r="AT163">
        <v>0.44838</v>
      </c>
      <c r="AU163">
        <v>0</v>
      </c>
      <c r="AV163">
        <v>0</v>
      </c>
      <c r="AW163" s="38">
        <v>0</v>
      </c>
    </row>
    <row r="164" spans="7:49">
      <c r="G164" s="31"/>
      <c r="R164" s="38"/>
      <c r="U164" s="26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>
        <v>-2.7770552320088848E-6</v>
      </c>
      <c r="AB164">
        <v>-1.9398041600227067E-6</v>
      </c>
      <c r="AC164">
        <v>0.28672112488857593</v>
      </c>
      <c r="AD164">
        <v>0</v>
      </c>
      <c r="AE164">
        <v>0</v>
      </c>
      <c r="AF164" s="38">
        <v>0</v>
      </c>
      <c r="AL164" s="31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31">
        <v>-5.4820000000000001E-2</v>
      </c>
      <c r="AS164">
        <v>-0.51034999999999997</v>
      </c>
      <c r="AT164">
        <v>-0.85821999999999998</v>
      </c>
      <c r="AU164">
        <v>0</v>
      </c>
      <c r="AV164">
        <v>0</v>
      </c>
      <c r="AW164" s="38">
        <v>0</v>
      </c>
    </row>
    <row r="165" spans="7:49">
      <c r="G165" s="31"/>
      <c r="R165" s="38"/>
      <c r="U165" s="26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>
        <v>0</v>
      </c>
      <c r="AB165">
        <v>0</v>
      </c>
      <c r="AC165">
        <v>0</v>
      </c>
      <c r="AD165">
        <v>0.42316676666935804</v>
      </c>
      <c r="AE165">
        <v>-0.14219841470773803</v>
      </c>
      <c r="AF165" s="38">
        <v>-2.5676573812091992E-2</v>
      </c>
      <c r="AL165" s="31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31">
        <v>0</v>
      </c>
      <c r="AS165">
        <v>0</v>
      </c>
      <c r="AT165">
        <v>0</v>
      </c>
      <c r="AU165">
        <f t="array" ref="AU165:AW167">AH160:AJ162</f>
        <v>0.82393000000000005</v>
      </c>
      <c r="AV165">
        <v>-0.50863999999999998</v>
      </c>
      <c r="AW165" s="38">
        <v>0.24984999999999999</v>
      </c>
    </row>
    <row r="166" spans="7:49">
      <c r="G166" s="31"/>
      <c r="R166" s="38"/>
      <c r="U166" s="26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>
        <v>0</v>
      </c>
      <c r="AB166">
        <v>0</v>
      </c>
      <c r="AC166">
        <v>0</v>
      </c>
      <c r="AD166">
        <v>-0.14219841470773803</v>
      </c>
      <c r="AE166">
        <v>0.31550374399085707</v>
      </c>
      <c r="AF166" s="38">
        <v>-1.0392845855439009E-2</v>
      </c>
      <c r="AL166" s="31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s="31">
        <v>0</v>
      </c>
      <c r="AS166">
        <v>0</v>
      </c>
      <c r="AT166">
        <v>0</v>
      </c>
      <c r="AU166">
        <v>-0.56403000000000003</v>
      </c>
      <c r="AV166">
        <v>-0.69340999999999997</v>
      </c>
      <c r="AW166" s="38">
        <v>0.44838</v>
      </c>
    </row>
    <row r="167" spans="7:49" ht="15" thickBot="1">
      <c r="G167" s="32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9"/>
      <c r="U167" s="29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3">
        <v>0</v>
      </c>
      <c r="AB167" s="33">
        <v>0</v>
      </c>
      <c r="AC167" s="33">
        <v>0</v>
      </c>
      <c r="AD167" s="33">
        <v>-2.5676573812092006E-2</v>
      </c>
      <c r="AE167" s="33">
        <v>-1.0392845855438995E-2</v>
      </c>
      <c r="AF167" s="39">
        <v>0.243257927910147</v>
      </c>
      <c r="AL167" s="32">
        <v>0</v>
      </c>
      <c r="AM167" s="33">
        <v>0</v>
      </c>
      <c r="AN167" s="33">
        <v>0</v>
      </c>
      <c r="AO167" s="33">
        <v>0</v>
      </c>
      <c r="AP167" s="33">
        <v>0</v>
      </c>
      <c r="AQ167" s="33">
        <v>0</v>
      </c>
      <c r="AR167" s="32">
        <v>0</v>
      </c>
      <c r="AS167" s="33">
        <v>0</v>
      </c>
      <c r="AT167" s="33">
        <v>0</v>
      </c>
      <c r="AU167" s="33">
        <v>-5.4820000000000001E-2</v>
      </c>
      <c r="AV167" s="33">
        <v>-0.51034999999999997</v>
      </c>
      <c r="AW167" s="39">
        <v>-0.85821999999999998</v>
      </c>
    </row>
    <row r="169" spans="7:49" ht="15" thickBot="1">
      <c r="G169" t="s">
        <v>22</v>
      </c>
      <c r="H169">
        <v>14</v>
      </c>
      <c r="U169" t="s">
        <v>22</v>
      </c>
      <c r="V169">
        <v>14</v>
      </c>
      <c r="AL169" t="s">
        <v>5</v>
      </c>
    </row>
    <row r="170" spans="7:49">
      <c r="G170" s="4">
        <v>-0.12722324479042699</v>
      </c>
      <c r="H170" s="5">
        <v>1.5562844574709009E-2</v>
      </c>
      <c r="I170" s="5">
        <v>0.20922772171294302</v>
      </c>
      <c r="J170" s="5">
        <v>3.0872049737880991E-2</v>
      </c>
      <c r="K170" s="5">
        <v>6.8574779087160989E-2</v>
      </c>
      <c r="L170" s="6">
        <v>1.8453753658021998E-2</v>
      </c>
      <c r="M170" s="35"/>
      <c r="N170" s="35"/>
      <c r="O170" s="35"/>
      <c r="P170" s="35"/>
      <c r="Q170" s="35"/>
      <c r="R170" s="41"/>
      <c r="U170" s="24">
        <f t="array" ref="U170:AF181">MMULT(MMULT(AL170:AW181,AY2:BJ13),TRANSPOSE(AL170:AW181))</f>
        <v>0.28671873880473597</v>
      </c>
      <c r="V170" s="25">
        <v>3.4842214401142879E-7</v>
      </c>
      <c r="W170" s="25">
        <v>-1.1853864960026383E-6</v>
      </c>
      <c r="X170" s="25">
        <v>0</v>
      </c>
      <c r="Y170" s="25">
        <v>0</v>
      </c>
      <c r="Z170" s="34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41">
        <v>0</v>
      </c>
      <c r="AH170" s="4">
        <v>-0.82306000000000001</v>
      </c>
      <c r="AI170" s="5">
        <v>0.50988999999999995</v>
      </c>
      <c r="AJ170" s="6">
        <v>0.25015999999999999</v>
      </c>
      <c r="AL170" s="43">
        <f t="array" ref="AL170:AN172">AH170:AJ172</f>
        <v>-0.82306000000000001</v>
      </c>
      <c r="AM170" s="35">
        <v>0.50988999999999995</v>
      </c>
      <c r="AN170" s="35">
        <v>0.25015999999999999</v>
      </c>
      <c r="AO170" s="35">
        <v>0</v>
      </c>
      <c r="AP170" s="35">
        <v>0</v>
      </c>
      <c r="AQ170" s="41">
        <v>0</v>
      </c>
      <c r="AR170" s="35">
        <v>0</v>
      </c>
      <c r="AS170" s="35">
        <v>0</v>
      </c>
      <c r="AT170" s="35">
        <v>0</v>
      </c>
      <c r="AU170" s="35">
        <v>0</v>
      </c>
      <c r="AV170" s="35">
        <v>0</v>
      </c>
      <c r="AW170" s="41">
        <v>0</v>
      </c>
    </row>
    <row r="171" spans="7:49">
      <c r="G171" s="7">
        <v>1.5526041457045003E-2</v>
      </c>
      <c r="H171" s="3">
        <v>-0.27507471181056997</v>
      </c>
      <c r="I171" s="3">
        <v>0.35897110445395197</v>
      </c>
      <c r="J171" s="3">
        <v>-0.26671308440796898</v>
      </c>
      <c r="K171" s="3">
        <v>-0.13512641447589499</v>
      </c>
      <c r="L171" s="8">
        <v>-0.11130658224916</v>
      </c>
      <c r="R171" s="38"/>
      <c r="U171" s="26">
        <v>3.48422143997551E-7</v>
      </c>
      <c r="V171" s="21">
        <v>0.28671830278963195</v>
      </c>
      <c r="W171" s="21">
        <v>-2.4715264015928717E-8</v>
      </c>
      <c r="X171" s="21">
        <v>0</v>
      </c>
      <c r="Y171" s="21">
        <v>0</v>
      </c>
      <c r="Z171" s="36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8">
        <v>0</v>
      </c>
      <c r="AH171" s="7">
        <v>0.56508999999999998</v>
      </c>
      <c r="AI171" s="3">
        <v>0.69106000000000001</v>
      </c>
      <c r="AJ171" s="8">
        <v>0.45067000000000002</v>
      </c>
      <c r="AL171" s="31">
        <v>0.56508999999999998</v>
      </c>
      <c r="AM171">
        <v>0.69106000000000001</v>
      </c>
      <c r="AN171">
        <v>0.45067000000000002</v>
      </c>
      <c r="AO171">
        <v>0</v>
      </c>
      <c r="AP171">
        <v>0</v>
      </c>
      <c r="AQ171" s="38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8">
        <v>0</v>
      </c>
    </row>
    <row r="172" spans="7:49" ht="15" thickBot="1">
      <c r="G172" s="7">
        <v>0.20923999069283702</v>
      </c>
      <c r="H172" s="3">
        <v>0.35909674902322097</v>
      </c>
      <c r="I172" s="3">
        <v>-1.028682576119363</v>
      </c>
      <c r="J172" s="3">
        <v>0.38368993889650099</v>
      </c>
      <c r="K172" s="3">
        <v>0.16993858362660899</v>
      </c>
      <c r="L172" s="8">
        <v>0.17618598551553</v>
      </c>
      <c r="R172" s="38"/>
      <c r="U172" s="26">
        <v>-1.1853864959956995E-6</v>
      </c>
      <c r="V172" s="21">
        <v>-2.471526400205093E-8</v>
      </c>
      <c r="W172" s="21">
        <v>0.28671794046156795</v>
      </c>
      <c r="X172" s="21">
        <v>0</v>
      </c>
      <c r="Y172" s="21">
        <v>0</v>
      </c>
      <c r="Z172" s="36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8">
        <v>0</v>
      </c>
      <c r="AH172" s="9">
        <v>5.6919999999999998E-2</v>
      </c>
      <c r="AI172" s="10">
        <v>0.51229000000000002</v>
      </c>
      <c r="AJ172" s="11">
        <v>-0.85692000000000002</v>
      </c>
      <c r="AL172" s="31">
        <v>5.6919999999999998E-2</v>
      </c>
      <c r="AM172">
        <v>0.51229000000000002</v>
      </c>
      <c r="AN172">
        <v>-0.85692000000000002</v>
      </c>
      <c r="AO172">
        <v>0</v>
      </c>
      <c r="AP172">
        <v>0</v>
      </c>
      <c r="AQ172" s="38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8">
        <v>0</v>
      </c>
    </row>
    <row r="173" spans="7:49" ht="15" thickBot="1">
      <c r="G173" s="7">
        <v>-3.1761124597052992E-2</v>
      </c>
      <c r="H173" s="3">
        <v>0.26668116240630796</v>
      </c>
      <c r="I173" s="3">
        <v>-0.38128178620380898</v>
      </c>
      <c r="J173" s="3">
        <v>-0.22169618675670799</v>
      </c>
      <c r="K173" s="3">
        <v>-0.32539558225396997</v>
      </c>
      <c r="L173" s="8">
        <v>-0.13893233144287701</v>
      </c>
      <c r="R173" s="38"/>
      <c r="U173" s="26">
        <v>0</v>
      </c>
      <c r="V173" s="21">
        <v>0</v>
      </c>
      <c r="W173" s="21">
        <v>0</v>
      </c>
      <c r="X173" s="21">
        <v>0.42271734521784304</v>
      </c>
      <c r="Y173" s="21">
        <v>-0.14228288708196601</v>
      </c>
      <c r="Z173" s="36">
        <v>-2.6207930505541006E-2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8">
        <v>0</v>
      </c>
      <c r="AH173" s="3"/>
      <c r="AI173" s="3"/>
      <c r="AJ173" s="3"/>
      <c r="AL173" s="31">
        <v>0</v>
      </c>
      <c r="AM173">
        <v>0</v>
      </c>
      <c r="AN173">
        <v>0</v>
      </c>
      <c r="AO173">
        <f t="array" ref="AO173:AQ175">AH170:AJ172</f>
        <v>-0.82306000000000001</v>
      </c>
      <c r="AP173">
        <v>0.50988999999999995</v>
      </c>
      <c r="AQ173" s="38">
        <v>0.25015999999999999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8">
        <v>0</v>
      </c>
    </row>
    <row r="174" spans="7:49">
      <c r="G174" s="7">
        <v>-6.9510804353847988E-2</v>
      </c>
      <c r="H174" s="3">
        <v>0.13547712878700202</v>
      </c>
      <c r="I174" s="3">
        <v>-0.16789917566085902</v>
      </c>
      <c r="J174" s="3">
        <v>-0.32509455036270796</v>
      </c>
      <c r="K174" s="3">
        <v>-1.0748265321300101</v>
      </c>
      <c r="L174" s="8">
        <v>-0.4506719842103129</v>
      </c>
      <c r="R174" s="38"/>
      <c r="U174" s="26">
        <v>0</v>
      </c>
      <c r="V174" s="21">
        <v>0</v>
      </c>
      <c r="W174" s="21">
        <v>0</v>
      </c>
      <c r="X174" s="21">
        <v>-0.14228288708196601</v>
      </c>
      <c r="Y174" s="21">
        <v>0.31599390962298601</v>
      </c>
      <c r="Z174" s="36">
        <v>-1.0067379453338007E-2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8">
        <v>0</v>
      </c>
      <c r="AH174" s="4">
        <v>-0.82303999999999999</v>
      </c>
      <c r="AI174" s="5">
        <v>0.50990999999999997</v>
      </c>
      <c r="AJ174" s="6">
        <v>0.25019000000000002</v>
      </c>
      <c r="AL174" s="31">
        <v>0</v>
      </c>
      <c r="AM174">
        <v>0</v>
      </c>
      <c r="AN174">
        <v>0</v>
      </c>
      <c r="AO174">
        <v>0.56508999999999998</v>
      </c>
      <c r="AP174">
        <v>0.69106000000000001</v>
      </c>
      <c r="AQ174" s="38">
        <v>0.45067000000000002</v>
      </c>
      <c r="AR174">
        <v>0</v>
      </c>
      <c r="AS174">
        <v>0</v>
      </c>
      <c r="AT174">
        <v>0</v>
      </c>
      <c r="AU174">
        <v>0</v>
      </c>
      <c r="AV174">
        <v>0</v>
      </c>
      <c r="AW174" s="38">
        <v>0</v>
      </c>
    </row>
    <row r="175" spans="7:49" ht="15" thickBot="1">
      <c r="G175" s="7">
        <v>-1.8775504604539001E-2</v>
      </c>
      <c r="H175" s="3">
        <v>0.11154711154695</v>
      </c>
      <c r="I175" s="3">
        <v>-0.17517443663830701</v>
      </c>
      <c r="J175" s="3">
        <v>-0.138635518756206</v>
      </c>
      <c r="K175" s="3">
        <v>-0.45067796158789009</v>
      </c>
      <c r="L175" s="8">
        <v>-0.16617986350481703</v>
      </c>
      <c r="R175" s="38"/>
      <c r="U175" s="29">
        <v>0</v>
      </c>
      <c r="V175" s="30">
        <v>0</v>
      </c>
      <c r="W175" s="30">
        <v>0</v>
      </c>
      <c r="X175" s="30">
        <v>-2.6207930505540999E-2</v>
      </c>
      <c r="Y175" s="30">
        <v>-1.0067379453337993E-2</v>
      </c>
      <c r="Z175" s="37">
        <v>0.24321314082258702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8">
        <v>0</v>
      </c>
      <c r="AH175" s="7">
        <v>0.56510000000000005</v>
      </c>
      <c r="AI175" s="3">
        <v>0.69086000000000003</v>
      </c>
      <c r="AJ175" s="8">
        <v>0.45096999999999998</v>
      </c>
      <c r="AL175" s="32">
        <v>0</v>
      </c>
      <c r="AM175" s="33">
        <v>0</v>
      </c>
      <c r="AN175" s="33">
        <v>0</v>
      </c>
      <c r="AO175" s="33">
        <v>5.6919999999999998E-2</v>
      </c>
      <c r="AP175" s="33">
        <v>0.51229000000000002</v>
      </c>
      <c r="AQ175" s="39">
        <v>-0.85692000000000002</v>
      </c>
      <c r="AR175">
        <v>0</v>
      </c>
      <c r="AS175">
        <v>0</v>
      </c>
      <c r="AT175">
        <v>0</v>
      </c>
      <c r="AU175">
        <v>0</v>
      </c>
      <c r="AV175">
        <v>0</v>
      </c>
      <c r="AW175" s="38">
        <v>0</v>
      </c>
    </row>
    <row r="176" spans="7:49" ht="15" thickBot="1">
      <c r="G176" s="31"/>
      <c r="R176" s="38"/>
      <c r="U176" s="26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>
        <v>0.28671945116057596</v>
      </c>
      <c r="AB176">
        <v>1.3484154880033516E-6</v>
      </c>
      <c r="AC176">
        <v>1.5404605439792163E-6</v>
      </c>
      <c r="AD176">
        <v>0</v>
      </c>
      <c r="AE176">
        <v>0</v>
      </c>
      <c r="AF176" s="38">
        <v>0</v>
      </c>
      <c r="AH176" s="9">
        <v>5.7110000000000001E-2</v>
      </c>
      <c r="AI176" s="10">
        <v>0.51256000000000002</v>
      </c>
      <c r="AJ176" s="11">
        <v>-0.85675000000000001</v>
      </c>
      <c r="AL176" s="31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43">
        <f t="array" ref="AR176:AT178">AH174:AJ176</f>
        <v>-0.82303999999999999</v>
      </c>
      <c r="AS176" s="35">
        <v>0.50990999999999997</v>
      </c>
      <c r="AT176" s="35">
        <v>0.25019000000000002</v>
      </c>
      <c r="AU176" s="35">
        <v>0</v>
      </c>
      <c r="AV176" s="35">
        <v>0</v>
      </c>
      <c r="AW176" s="41">
        <v>0</v>
      </c>
    </row>
    <row r="177" spans="7:49" ht="15" thickBot="1">
      <c r="G177" s="31"/>
      <c r="R177" s="38"/>
      <c r="U177" s="26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>
        <v>1.3484154879755961E-6</v>
      </c>
      <c r="AB177">
        <v>0.28671985391616001</v>
      </c>
      <c r="AC177">
        <v>3.3016094720117461E-6</v>
      </c>
      <c r="AD177">
        <v>0</v>
      </c>
      <c r="AE177">
        <v>0</v>
      </c>
      <c r="AF177" s="38">
        <v>0</v>
      </c>
      <c r="AH177" s="32"/>
      <c r="AI177" s="33"/>
      <c r="AJ177" s="39"/>
      <c r="AL177" s="31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31">
        <v>0.56510000000000005</v>
      </c>
      <c r="AS177">
        <v>0.69086000000000003</v>
      </c>
      <c r="AT177">
        <v>0.45096999999999998</v>
      </c>
      <c r="AU177">
        <v>0</v>
      </c>
      <c r="AV177">
        <v>0</v>
      </c>
      <c r="AW177" s="38">
        <v>0</v>
      </c>
    </row>
    <row r="178" spans="7:49">
      <c r="G178" s="31"/>
      <c r="R178" s="38"/>
      <c r="U178" s="26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>
        <v>1.5404605439930941E-6</v>
      </c>
      <c r="AB178">
        <v>3.3016094720117461E-6</v>
      </c>
      <c r="AC178">
        <v>0.28671996221030399</v>
      </c>
      <c r="AD178">
        <v>0</v>
      </c>
      <c r="AE178">
        <v>0</v>
      </c>
      <c r="AF178" s="38">
        <v>0</v>
      </c>
      <c r="AL178" s="31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s="31">
        <v>5.7110000000000001E-2</v>
      </c>
      <c r="AS178">
        <v>0.51256000000000002</v>
      </c>
      <c r="AT178">
        <v>-0.85675000000000001</v>
      </c>
      <c r="AU178">
        <v>0</v>
      </c>
      <c r="AV178">
        <v>0</v>
      </c>
      <c r="AW178" s="38">
        <v>0</v>
      </c>
    </row>
    <row r="179" spans="7:49">
      <c r="G179" s="31"/>
      <c r="R179" s="38"/>
      <c r="U179" s="26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>
        <v>0</v>
      </c>
      <c r="AB179">
        <v>0</v>
      </c>
      <c r="AC179">
        <v>0</v>
      </c>
      <c r="AD179">
        <v>0.42270814938648299</v>
      </c>
      <c r="AE179">
        <v>-0.14227653835636203</v>
      </c>
      <c r="AF179" s="38">
        <v>-2.6254580284088006E-2</v>
      </c>
      <c r="AL179" s="31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31">
        <v>0</v>
      </c>
      <c r="AS179">
        <v>0</v>
      </c>
      <c r="AT179">
        <v>0</v>
      </c>
      <c r="AU179">
        <f t="array" ref="AU179:AW181">AH174:AJ176</f>
        <v>-0.82303999999999999</v>
      </c>
      <c r="AV179">
        <v>0.50990999999999997</v>
      </c>
      <c r="AW179" s="38">
        <v>0.25019000000000002</v>
      </c>
    </row>
    <row r="180" spans="7:49">
      <c r="G180" s="31"/>
      <c r="R180" s="38"/>
      <c r="U180" s="26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>
        <v>0</v>
      </c>
      <c r="AB180">
        <v>0</v>
      </c>
      <c r="AC180">
        <v>0</v>
      </c>
      <c r="AD180">
        <v>-0.14227653835636203</v>
      </c>
      <c r="AE180">
        <v>0.31601284296872401</v>
      </c>
      <c r="AF180" s="38">
        <v>-1.0040112770499987E-2</v>
      </c>
      <c r="AL180" s="31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s="31">
        <v>0</v>
      </c>
      <c r="AS180">
        <v>0</v>
      </c>
      <c r="AT180">
        <v>0</v>
      </c>
      <c r="AU180">
        <v>0.56510000000000005</v>
      </c>
      <c r="AV180">
        <v>0.69086000000000003</v>
      </c>
      <c r="AW180" s="38">
        <v>0.45096999999999998</v>
      </c>
    </row>
    <row r="181" spans="7:49" ht="15" thickBot="1">
      <c r="G181" s="3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9"/>
      <c r="U181" s="29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3">
        <v>0</v>
      </c>
      <c r="AB181" s="33">
        <v>0</v>
      </c>
      <c r="AC181" s="33">
        <v>0</v>
      </c>
      <c r="AD181" s="33">
        <v>-2.6254580284088006E-2</v>
      </c>
      <c r="AE181" s="33">
        <v>-1.0040112770499987E-2</v>
      </c>
      <c r="AF181" s="39">
        <v>0.24320615377294202</v>
      </c>
      <c r="AL181" s="32">
        <v>0</v>
      </c>
      <c r="AM181" s="33">
        <v>0</v>
      </c>
      <c r="AN181" s="33">
        <v>0</v>
      </c>
      <c r="AO181" s="33">
        <v>0</v>
      </c>
      <c r="AP181" s="33">
        <v>0</v>
      </c>
      <c r="AQ181" s="33">
        <v>0</v>
      </c>
      <c r="AR181" s="32">
        <v>0</v>
      </c>
      <c r="AS181" s="33">
        <v>0</v>
      </c>
      <c r="AT181" s="33">
        <v>0</v>
      </c>
      <c r="AU181" s="33">
        <v>5.7110000000000001E-2</v>
      </c>
      <c r="AV181" s="33">
        <v>0.51256000000000002</v>
      </c>
      <c r="AW181" s="39">
        <v>-0.85675000000000001</v>
      </c>
    </row>
    <row r="183" spans="7:49" ht="15" thickBot="1">
      <c r="G183" t="s">
        <v>23</v>
      </c>
      <c r="H183">
        <v>13</v>
      </c>
      <c r="U183" t="s">
        <v>23</v>
      </c>
      <c r="V183">
        <v>13</v>
      </c>
      <c r="AL183" t="s">
        <v>5</v>
      </c>
    </row>
    <row r="184" spans="7:49">
      <c r="G184" s="24">
        <v>2.547900840006041</v>
      </c>
      <c r="H184" s="25">
        <v>0.13154846083136318</v>
      </c>
      <c r="I184" s="25">
        <v>-0.22425649059966327</v>
      </c>
      <c r="J184" s="25">
        <v>1.3989725013910251E-3</v>
      </c>
      <c r="K184" s="25">
        <v>1.9773519336889634E-3</v>
      </c>
      <c r="L184" s="34">
        <v>5.9182705642304208E-4</v>
      </c>
      <c r="M184" s="35"/>
      <c r="N184" s="35"/>
      <c r="O184" s="35"/>
      <c r="P184" s="35"/>
      <c r="Q184" s="35"/>
      <c r="R184" s="41"/>
      <c r="U184" s="24">
        <f t="array" ref="U184:AF195">MMULT(MMULT(AL184:AW195,AY2:BJ13),TRANSPOSE(AL184:AW195))</f>
        <v>0.28671925051391994</v>
      </c>
      <c r="V184" s="25">
        <v>6.4167936013326266E-8</v>
      </c>
      <c r="W184" s="25">
        <v>-8.0786227198148541E-7</v>
      </c>
      <c r="X184" s="25">
        <v>0</v>
      </c>
      <c r="Y184" s="25">
        <v>0</v>
      </c>
      <c r="Z184" s="34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41">
        <v>0</v>
      </c>
      <c r="AH184" s="43">
        <v>-0.82311999999999996</v>
      </c>
      <c r="AI184" s="35">
        <v>0.51046000000000002</v>
      </c>
      <c r="AJ184" s="41">
        <v>0.24879999999999999</v>
      </c>
      <c r="AL184" s="43">
        <f t="array" ref="AL184:AN186">AH184:AJ186</f>
        <v>-0.82311999999999996</v>
      </c>
      <c r="AM184" s="35">
        <v>0.51046000000000002</v>
      </c>
      <c r="AN184" s="35">
        <v>0.24879999999999999</v>
      </c>
      <c r="AO184" s="35">
        <v>0</v>
      </c>
      <c r="AP184" s="35">
        <v>0</v>
      </c>
      <c r="AQ184" s="41">
        <v>0</v>
      </c>
      <c r="AR184" s="35">
        <v>0</v>
      </c>
      <c r="AS184" s="35">
        <v>0</v>
      </c>
      <c r="AT184" s="35">
        <v>0</v>
      </c>
      <c r="AU184" s="35">
        <v>0</v>
      </c>
      <c r="AV184" s="35">
        <v>0</v>
      </c>
      <c r="AW184" s="41">
        <v>0</v>
      </c>
    </row>
    <row r="185" spans="7:49">
      <c r="G185" s="31">
        <v>0.13154846083136304</v>
      </c>
      <c r="H185">
        <v>2.5915871190756676</v>
      </c>
      <c r="I185">
        <v>-0.49373558249670185</v>
      </c>
      <c r="J185">
        <v>1.3205077426700195E-4</v>
      </c>
      <c r="K185">
        <v>-3.0293002317911588E-4</v>
      </c>
      <c r="L185" s="38">
        <v>-4.0163264734193469E-4</v>
      </c>
      <c r="R185" s="38"/>
      <c r="U185" s="26">
        <v>6.4167936027204053E-8</v>
      </c>
      <c r="V185" s="21">
        <v>0.28671983625420794</v>
      </c>
      <c r="W185" s="21">
        <v>-8.8659558399040161E-7</v>
      </c>
      <c r="X185" s="21">
        <v>0</v>
      </c>
      <c r="Y185" s="21">
        <v>0</v>
      </c>
      <c r="Z185" s="36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8">
        <v>0</v>
      </c>
      <c r="AH185" s="31">
        <v>0.56489999999999996</v>
      </c>
      <c r="AI185">
        <v>0.69133</v>
      </c>
      <c r="AJ185" s="38">
        <v>0.45050000000000001</v>
      </c>
      <c r="AL185" s="31">
        <v>0.56489999999999996</v>
      </c>
      <c r="AM185">
        <v>0.69133</v>
      </c>
      <c r="AN185">
        <v>0.45050000000000001</v>
      </c>
      <c r="AO185">
        <v>0</v>
      </c>
      <c r="AP185">
        <v>0</v>
      </c>
      <c r="AQ185" s="38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8">
        <v>0</v>
      </c>
    </row>
    <row r="186" spans="7:49" ht="15" thickBot="1">
      <c r="G186" s="31">
        <v>-0.22425649059966302</v>
      </c>
      <c r="H186">
        <v>-0.49373558249670163</v>
      </c>
      <c r="I186">
        <v>3.3174356987155704</v>
      </c>
      <c r="J186">
        <v>-1.9939596676969394E-3</v>
      </c>
      <c r="K186">
        <v>-9.7815707374896538E-4</v>
      </c>
      <c r="L186" s="38">
        <v>-4.5796988427796717E-4</v>
      </c>
      <c r="R186" s="38"/>
      <c r="U186" s="26">
        <v>-8.078622719953632E-7</v>
      </c>
      <c r="V186" s="21">
        <v>-8.865955840042794E-7</v>
      </c>
      <c r="W186" s="21">
        <v>0.28672009154969597</v>
      </c>
      <c r="X186" s="21">
        <v>0</v>
      </c>
      <c r="Y186" s="21">
        <v>0</v>
      </c>
      <c r="Z186" s="3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8">
        <v>0</v>
      </c>
      <c r="AH186" s="32">
        <v>5.7959999999999998E-2</v>
      </c>
      <c r="AI186" s="33">
        <v>0.51136000000000004</v>
      </c>
      <c r="AJ186" s="39">
        <v>-0.85741000000000001</v>
      </c>
      <c r="AL186" s="31">
        <v>5.7959999999999998E-2</v>
      </c>
      <c r="AM186">
        <v>0.51136000000000004</v>
      </c>
      <c r="AN186">
        <v>-0.85741000000000001</v>
      </c>
      <c r="AO186">
        <v>0</v>
      </c>
      <c r="AP186">
        <v>0</v>
      </c>
      <c r="AQ186" s="38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8">
        <v>0</v>
      </c>
    </row>
    <row r="187" spans="7:49">
      <c r="G187" s="31">
        <v>1.3989725013909839E-3</v>
      </c>
      <c r="H187">
        <v>1.3205077426705399E-4</v>
      </c>
      <c r="I187">
        <v>-1.9939596676968856E-3</v>
      </c>
      <c r="J187">
        <v>3.3279290729213402</v>
      </c>
      <c r="K187">
        <v>1.3509904815674827</v>
      </c>
      <c r="L187" s="38">
        <v>1.0853211345072484</v>
      </c>
      <c r="R187" s="38"/>
      <c r="U187" s="26">
        <v>0</v>
      </c>
      <c r="V187" s="21">
        <v>0</v>
      </c>
      <c r="W187" s="21">
        <v>0</v>
      </c>
      <c r="X187" s="21">
        <v>0.422713483395948</v>
      </c>
      <c r="Y187" s="21">
        <v>-0.14227852627247001</v>
      </c>
      <c r="Z187" s="36">
        <v>-2.642664811654399E-2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8">
        <v>0</v>
      </c>
      <c r="AL187" s="31">
        <v>0</v>
      </c>
      <c r="AM187">
        <v>0</v>
      </c>
      <c r="AN187">
        <v>0</v>
      </c>
      <c r="AO187">
        <f t="array" ref="AO187:AQ189">AH184:AJ186</f>
        <v>-0.82311999999999996</v>
      </c>
      <c r="AP187">
        <v>0.51046000000000002</v>
      </c>
      <c r="AQ187" s="38">
        <v>0.24879999999999999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8">
        <v>0</v>
      </c>
    </row>
    <row r="188" spans="7:49" ht="15" thickBot="1">
      <c r="G188" s="31">
        <v>1.977351933689002E-3</v>
      </c>
      <c r="H188">
        <v>-3.0293002317917069E-4</v>
      </c>
      <c r="I188">
        <v>-9.7815707374888342E-4</v>
      </c>
      <c r="J188">
        <v>1.3509904815674827</v>
      </c>
      <c r="K188">
        <v>4.2439670886198471</v>
      </c>
      <c r="L188" s="38">
        <v>1.4347218032109259</v>
      </c>
      <c r="R188" s="38"/>
      <c r="U188" s="26">
        <v>0</v>
      </c>
      <c r="V188" s="21">
        <v>0</v>
      </c>
      <c r="W188" s="21">
        <v>0</v>
      </c>
      <c r="X188" s="21">
        <v>-0.14227852627247001</v>
      </c>
      <c r="Y188" s="21">
        <v>0.31591852063179499</v>
      </c>
      <c r="Z188" s="36">
        <v>-9.8881696856800011E-3</v>
      </c>
      <c r="AA188">
        <v>0</v>
      </c>
      <c r="AB188">
        <v>0</v>
      </c>
      <c r="AC188">
        <v>0</v>
      </c>
      <c r="AD188">
        <v>0</v>
      </c>
      <c r="AE188">
        <v>0</v>
      </c>
      <c r="AF188" s="38">
        <v>0</v>
      </c>
      <c r="AL188" s="31">
        <v>0</v>
      </c>
      <c r="AM188">
        <v>0</v>
      </c>
      <c r="AN188">
        <v>0</v>
      </c>
      <c r="AO188">
        <v>0.56489999999999996</v>
      </c>
      <c r="AP188">
        <v>0.69133</v>
      </c>
      <c r="AQ188" s="38">
        <v>0.45050000000000001</v>
      </c>
      <c r="AR188">
        <v>0</v>
      </c>
      <c r="AS188">
        <v>0</v>
      </c>
      <c r="AT188">
        <v>0</v>
      </c>
      <c r="AU188">
        <v>0</v>
      </c>
      <c r="AV188">
        <v>0</v>
      </c>
      <c r="AW188" s="38">
        <v>0</v>
      </c>
    </row>
    <row r="189" spans="7:49" ht="15" thickBot="1">
      <c r="G189" s="32">
        <v>5.9182705642315224E-4</v>
      </c>
      <c r="H189" s="33">
        <v>-4.0163264734201275E-4</v>
      </c>
      <c r="I189" s="33">
        <v>-4.579698842779676E-4</v>
      </c>
      <c r="J189" s="33">
        <v>1.0853211345072482</v>
      </c>
      <c r="K189" s="33">
        <v>1.4347218032109263</v>
      </c>
      <c r="L189" s="39">
        <v>3.4989894483704393</v>
      </c>
      <c r="R189" s="38"/>
      <c r="U189" s="29">
        <v>0</v>
      </c>
      <c r="V189" s="30">
        <v>0</v>
      </c>
      <c r="W189" s="30">
        <v>0</v>
      </c>
      <c r="X189" s="30">
        <v>-2.642664811654399E-2</v>
      </c>
      <c r="Y189" s="30">
        <v>-9.8881696856799872E-3</v>
      </c>
      <c r="Z189" s="37">
        <v>0.24329693463972801</v>
      </c>
      <c r="AA189">
        <v>0</v>
      </c>
      <c r="AB189">
        <v>0</v>
      </c>
      <c r="AC189">
        <v>0</v>
      </c>
      <c r="AD189">
        <v>0</v>
      </c>
      <c r="AE189">
        <v>0</v>
      </c>
      <c r="AF189" s="38">
        <v>0</v>
      </c>
      <c r="AH189" s="43"/>
      <c r="AI189" s="35"/>
      <c r="AJ189" s="41"/>
      <c r="AL189" s="32">
        <v>0</v>
      </c>
      <c r="AM189" s="33">
        <v>0</v>
      </c>
      <c r="AN189" s="33">
        <v>0</v>
      </c>
      <c r="AO189" s="33">
        <v>5.7959999999999998E-2</v>
      </c>
      <c r="AP189" s="33">
        <v>0.51136000000000004</v>
      </c>
      <c r="AQ189" s="39">
        <v>-0.85741000000000001</v>
      </c>
      <c r="AR189">
        <v>0</v>
      </c>
      <c r="AS189">
        <v>0</v>
      </c>
      <c r="AT189">
        <v>0</v>
      </c>
      <c r="AU189">
        <v>0</v>
      </c>
      <c r="AV189">
        <v>0</v>
      </c>
      <c r="AW189" s="38">
        <v>0</v>
      </c>
    </row>
    <row r="190" spans="7:49">
      <c r="G190" s="31"/>
      <c r="R190" s="38"/>
      <c r="U190" s="26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8">
        <v>0</v>
      </c>
      <c r="AH190" s="31"/>
      <c r="AJ190" s="38"/>
      <c r="AL190" s="31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43">
        <f t="array" ref="AR190:AT192">AH188:AJ190</f>
        <v>0</v>
      </c>
      <c r="AS190" s="35">
        <v>0</v>
      </c>
      <c r="AT190" s="35">
        <v>0</v>
      </c>
      <c r="AU190" s="35">
        <v>0</v>
      </c>
      <c r="AV190" s="35">
        <v>0</v>
      </c>
      <c r="AW190" s="41">
        <v>0</v>
      </c>
    </row>
    <row r="191" spans="7:49" ht="15" thickBot="1">
      <c r="G191" s="31"/>
      <c r="R191" s="38"/>
      <c r="U191" s="26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8">
        <v>0</v>
      </c>
      <c r="AH191" s="32"/>
      <c r="AI191" s="33"/>
      <c r="AJ191" s="39"/>
      <c r="AL191" s="3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s="31">
        <v>0</v>
      </c>
      <c r="AS191">
        <v>0</v>
      </c>
      <c r="AT191">
        <v>0</v>
      </c>
      <c r="AU191">
        <v>0</v>
      </c>
      <c r="AV191">
        <v>0</v>
      </c>
      <c r="AW191" s="38">
        <v>0</v>
      </c>
    </row>
    <row r="192" spans="7:49">
      <c r="G192" s="31"/>
      <c r="R192" s="38"/>
      <c r="U192" s="26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8">
        <v>0</v>
      </c>
      <c r="AL192" s="31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31">
        <v>0</v>
      </c>
      <c r="AS192">
        <v>0</v>
      </c>
      <c r="AT192">
        <v>0</v>
      </c>
      <c r="AU192">
        <v>0</v>
      </c>
      <c r="AV192">
        <v>0</v>
      </c>
      <c r="AW192" s="38">
        <v>0</v>
      </c>
    </row>
    <row r="193" spans="7:49">
      <c r="G193" s="31"/>
      <c r="R193" s="38"/>
      <c r="U193" s="26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8">
        <v>0</v>
      </c>
      <c r="AL193" s="31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s="31">
        <v>0</v>
      </c>
      <c r="AS193">
        <v>0</v>
      </c>
      <c r="AT193">
        <v>0</v>
      </c>
      <c r="AU193">
        <f t="array" ref="AU193:AW195">AH188:AJ190</f>
        <v>0</v>
      </c>
      <c r="AV193">
        <v>0</v>
      </c>
      <c r="AW193" s="38">
        <v>0</v>
      </c>
    </row>
    <row r="194" spans="7:49">
      <c r="G194" s="31"/>
      <c r="R194" s="38"/>
      <c r="U194" s="26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8">
        <v>0</v>
      </c>
      <c r="AL194" s="31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31">
        <v>0</v>
      </c>
      <c r="AS194">
        <v>0</v>
      </c>
      <c r="AT194">
        <v>0</v>
      </c>
      <c r="AU194">
        <v>0</v>
      </c>
      <c r="AV194">
        <v>0</v>
      </c>
      <c r="AW194" s="38">
        <v>0</v>
      </c>
    </row>
    <row r="195" spans="7:49" ht="15" thickBot="1">
      <c r="G195" s="32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9"/>
      <c r="U195" s="29">
        <v>0</v>
      </c>
      <c r="V195" s="30">
        <v>0</v>
      </c>
      <c r="W195" s="30">
        <v>0</v>
      </c>
      <c r="X195" s="30">
        <v>0</v>
      </c>
      <c r="Y195" s="30">
        <v>0</v>
      </c>
      <c r="Z195" s="30">
        <v>0</v>
      </c>
      <c r="AA195" s="33">
        <v>0</v>
      </c>
      <c r="AB195" s="33">
        <v>0</v>
      </c>
      <c r="AC195" s="33">
        <v>0</v>
      </c>
      <c r="AD195" s="33">
        <v>0</v>
      </c>
      <c r="AE195" s="33">
        <v>0</v>
      </c>
      <c r="AF195" s="39">
        <v>0</v>
      </c>
      <c r="AL195" s="32">
        <v>0</v>
      </c>
      <c r="AM195" s="33">
        <v>0</v>
      </c>
      <c r="AN195" s="33">
        <v>0</v>
      </c>
      <c r="AO195" s="33">
        <v>0</v>
      </c>
      <c r="AP195" s="33">
        <v>0</v>
      </c>
      <c r="AQ195" s="33">
        <v>0</v>
      </c>
      <c r="AR195" s="32">
        <v>0</v>
      </c>
      <c r="AS195" s="33">
        <v>0</v>
      </c>
      <c r="AT195" s="33">
        <v>0</v>
      </c>
      <c r="AU195" s="33">
        <v>0</v>
      </c>
      <c r="AV195" s="33">
        <v>0</v>
      </c>
      <c r="AW195" s="39">
        <v>0</v>
      </c>
    </row>
    <row r="197" spans="7:49" ht="15" thickBot="1">
      <c r="G197" s="45" t="s">
        <v>24</v>
      </c>
      <c r="H197">
        <v>12</v>
      </c>
      <c r="U197" s="45" t="s">
        <v>24</v>
      </c>
      <c r="V197">
        <v>12</v>
      </c>
    </row>
    <row r="198" spans="7:49">
      <c r="G198" s="24">
        <f t="array" ref="G198:R209">TRANSPOSE(G170:R181)</f>
        <v>-0.12722324479042699</v>
      </c>
      <c r="H198" s="25">
        <v>1.5526041457045003E-2</v>
      </c>
      <c r="I198" s="25">
        <v>0.20923999069283702</v>
      </c>
      <c r="J198" s="25">
        <v>-3.1761124597052992E-2</v>
      </c>
      <c r="K198" s="25">
        <v>-6.9510804353847988E-2</v>
      </c>
      <c r="L198" s="34">
        <v>-1.8775504604539001E-2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41">
        <v>0</v>
      </c>
      <c r="U198" s="24">
        <f t="array" ref="U198:AF209">TRANSPOSE(U170:AF181)</f>
        <v>0.28671873880473597</v>
      </c>
      <c r="V198" s="25">
        <v>3.48422143997551E-7</v>
      </c>
      <c r="W198" s="25">
        <v>-1.1853864959956995E-6</v>
      </c>
      <c r="X198" s="25">
        <v>0</v>
      </c>
      <c r="Y198" s="25">
        <v>0</v>
      </c>
      <c r="Z198" s="34">
        <v>0</v>
      </c>
      <c r="AA198" s="35">
        <v>0</v>
      </c>
      <c r="AB198" s="35">
        <v>0</v>
      </c>
      <c r="AC198" s="35">
        <v>0</v>
      </c>
      <c r="AD198" s="35">
        <v>0</v>
      </c>
      <c r="AE198" s="35">
        <v>0</v>
      </c>
      <c r="AF198" s="41">
        <v>0</v>
      </c>
    </row>
    <row r="199" spans="7:49">
      <c r="G199" s="31">
        <v>1.5562844574709009E-2</v>
      </c>
      <c r="H199">
        <v>-0.27507471181056997</v>
      </c>
      <c r="I199">
        <v>0.35909674902322097</v>
      </c>
      <c r="J199">
        <v>0.26668116240630796</v>
      </c>
      <c r="K199">
        <v>0.13547712878700202</v>
      </c>
      <c r="L199" s="38">
        <v>0.11154711154695</v>
      </c>
      <c r="M199">
        <v>0</v>
      </c>
      <c r="N199">
        <v>0</v>
      </c>
      <c r="O199">
        <v>0</v>
      </c>
      <c r="P199">
        <v>0</v>
      </c>
      <c r="Q199">
        <v>0</v>
      </c>
      <c r="R199" s="38">
        <v>0</v>
      </c>
      <c r="U199" s="31">
        <v>3.4842214401142879E-7</v>
      </c>
      <c r="V199">
        <v>0.28671830278963195</v>
      </c>
      <c r="W199">
        <v>-2.471526400205093E-8</v>
      </c>
      <c r="X199">
        <v>0</v>
      </c>
      <c r="Y199">
        <v>0</v>
      </c>
      <c r="Z199" s="38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8">
        <v>0</v>
      </c>
    </row>
    <row r="200" spans="7:49">
      <c r="G200" s="31">
        <v>0.20922772171294302</v>
      </c>
      <c r="H200">
        <v>0.35897110445395197</v>
      </c>
      <c r="I200">
        <v>-1.028682576119363</v>
      </c>
      <c r="J200">
        <v>-0.38128178620380898</v>
      </c>
      <c r="K200">
        <v>-0.16789917566085902</v>
      </c>
      <c r="L200" s="38">
        <v>-0.17517443663830701</v>
      </c>
      <c r="M200">
        <v>0</v>
      </c>
      <c r="N200">
        <v>0</v>
      </c>
      <c r="O200">
        <v>0</v>
      </c>
      <c r="P200">
        <v>0</v>
      </c>
      <c r="Q200">
        <v>0</v>
      </c>
      <c r="R200" s="38">
        <v>0</v>
      </c>
      <c r="U200" s="31">
        <v>-1.1853864960026383E-6</v>
      </c>
      <c r="V200">
        <v>-2.4715264015928717E-8</v>
      </c>
      <c r="W200">
        <v>0.28671794046156795</v>
      </c>
      <c r="X200">
        <v>0</v>
      </c>
      <c r="Y200">
        <v>0</v>
      </c>
      <c r="Z200" s="38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8">
        <v>0</v>
      </c>
    </row>
    <row r="201" spans="7:49">
      <c r="G201" s="31">
        <v>3.0872049737880991E-2</v>
      </c>
      <c r="H201">
        <v>-0.26671308440796898</v>
      </c>
      <c r="I201">
        <v>0.38368993889650099</v>
      </c>
      <c r="J201">
        <v>-0.22169618675670799</v>
      </c>
      <c r="K201">
        <v>-0.32509455036270796</v>
      </c>
      <c r="L201" s="38">
        <v>-0.138635518756206</v>
      </c>
      <c r="M201">
        <v>0</v>
      </c>
      <c r="N201">
        <v>0</v>
      </c>
      <c r="O201">
        <v>0</v>
      </c>
      <c r="P201">
        <v>0</v>
      </c>
      <c r="Q201">
        <v>0</v>
      </c>
      <c r="R201" s="38">
        <v>0</v>
      </c>
      <c r="U201" s="31">
        <v>0</v>
      </c>
      <c r="V201">
        <v>0</v>
      </c>
      <c r="W201">
        <v>0</v>
      </c>
      <c r="X201">
        <v>0.42271734521784304</v>
      </c>
      <c r="Y201">
        <v>-0.14228288708196601</v>
      </c>
      <c r="Z201" s="38">
        <v>-2.6207930505540999E-2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8">
        <v>0</v>
      </c>
    </row>
    <row r="202" spans="7:49">
      <c r="G202" s="31">
        <v>6.8574779087160989E-2</v>
      </c>
      <c r="H202">
        <v>-0.13512641447589499</v>
      </c>
      <c r="I202">
        <v>0.16993858362660899</v>
      </c>
      <c r="J202">
        <v>-0.32539558225396997</v>
      </c>
      <c r="K202">
        <v>-1.0748265321300101</v>
      </c>
      <c r="L202" s="38">
        <v>-0.45067796158789009</v>
      </c>
      <c r="M202">
        <v>0</v>
      </c>
      <c r="N202">
        <v>0</v>
      </c>
      <c r="O202">
        <v>0</v>
      </c>
      <c r="P202">
        <v>0</v>
      </c>
      <c r="Q202">
        <v>0</v>
      </c>
      <c r="R202" s="38">
        <v>0</v>
      </c>
      <c r="U202" s="31">
        <v>0</v>
      </c>
      <c r="V202">
        <v>0</v>
      </c>
      <c r="W202">
        <v>0</v>
      </c>
      <c r="X202">
        <v>-0.14228288708196601</v>
      </c>
      <c r="Y202">
        <v>0.31599390962298601</v>
      </c>
      <c r="Z202" s="38">
        <v>-1.0067379453337993E-2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8">
        <v>0</v>
      </c>
    </row>
    <row r="203" spans="7:49" ht="15" thickBot="1">
      <c r="G203" s="32">
        <v>1.8453753658021998E-2</v>
      </c>
      <c r="H203" s="33">
        <v>-0.11130658224916</v>
      </c>
      <c r="I203" s="33">
        <v>0.17618598551553</v>
      </c>
      <c r="J203" s="33">
        <v>-0.13893233144287701</v>
      </c>
      <c r="K203" s="33">
        <v>-0.4506719842103129</v>
      </c>
      <c r="L203" s="39">
        <v>-0.16617986350481703</v>
      </c>
      <c r="M203">
        <v>0</v>
      </c>
      <c r="N203">
        <v>0</v>
      </c>
      <c r="O203">
        <v>0</v>
      </c>
      <c r="P203">
        <v>0</v>
      </c>
      <c r="Q203">
        <v>0</v>
      </c>
      <c r="R203" s="38">
        <v>0</v>
      </c>
      <c r="U203" s="32">
        <v>0</v>
      </c>
      <c r="V203" s="33">
        <v>0</v>
      </c>
      <c r="W203" s="33">
        <v>0</v>
      </c>
      <c r="X203" s="33">
        <v>-2.6207930505541006E-2</v>
      </c>
      <c r="Y203" s="33">
        <v>-1.0067379453338007E-2</v>
      </c>
      <c r="Z203" s="39">
        <v>0.24321314082258702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8">
        <v>0</v>
      </c>
    </row>
    <row r="204" spans="7:49">
      <c r="G204" s="31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8">
        <v>0</v>
      </c>
      <c r="U204" s="31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0.28671945116057596</v>
      </c>
      <c r="AB204">
        <v>1.3484154879755961E-6</v>
      </c>
      <c r="AC204">
        <v>1.5404605439930941E-6</v>
      </c>
      <c r="AD204">
        <v>0</v>
      </c>
      <c r="AE204">
        <v>0</v>
      </c>
      <c r="AF204" s="38">
        <v>0</v>
      </c>
    </row>
    <row r="205" spans="7:49">
      <c r="G205" s="31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8">
        <v>0</v>
      </c>
      <c r="U205" s="31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1.3484154880033516E-6</v>
      </c>
      <c r="AB205">
        <v>0.28671985391616001</v>
      </c>
      <c r="AC205">
        <v>3.3016094720117461E-6</v>
      </c>
      <c r="AD205">
        <v>0</v>
      </c>
      <c r="AE205">
        <v>0</v>
      </c>
      <c r="AF205" s="38">
        <v>0</v>
      </c>
    </row>
    <row r="206" spans="7:49">
      <c r="G206" s="31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8">
        <v>0</v>
      </c>
      <c r="U206" s="31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1.5404605439792163E-6</v>
      </c>
      <c r="AB206">
        <v>3.3016094720117461E-6</v>
      </c>
      <c r="AC206">
        <v>0.28671996221030399</v>
      </c>
      <c r="AD206">
        <v>0</v>
      </c>
      <c r="AE206">
        <v>0</v>
      </c>
      <c r="AF206" s="38">
        <v>0</v>
      </c>
    </row>
    <row r="207" spans="7:49">
      <c r="G207" s="31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8">
        <v>0</v>
      </c>
      <c r="U207" s="31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0.42270814938648299</v>
      </c>
      <c r="AE207">
        <v>-0.14227653835636203</v>
      </c>
      <c r="AF207" s="38">
        <v>-2.6254580284088006E-2</v>
      </c>
    </row>
    <row r="208" spans="7:49">
      <c r="G208" s="31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8">
        <v>0</v>
      </c>
      <c r="U208" s="31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-0.14227653835636203</v>
      </c>
      <c r="AE208">
        <v>0.31601284296872401</v>
      </c>
      <c r="AF208" s="38">
        <v>-1.0040112770499987E-2</v>
      </c>
    </row>
    <row r="209" spans="7:32" ht="15" thickBot="1">
      <c r="G209" s="32">
        <v>0</v>
      </c>
      <c r="H209" s="33">
        <v>0</v>
      </c>
      <c r="I209" s="33">
        <v>0</v>
      </c>
      <c r="J209" s="33">
        <v>0</v>
      </c>
      <c r="K209" s="33">
        <v>0</v>
      </c>
      <c r="L209" s="33">
        <v>0</v>
      </c>
      <c r="M209" s="33">
        <v>0</v>
      </c>
      <c r="N209" s="33">
        <v>0</v>
      </c>
      <c r="O209" s="33">
        <v>0</v>
      </c>
      <c r="P209" s="33">
        <v>0</v>
      </c>
      <c r="Q209" s="33">
        <v>0</v>
      </c>
      <c r="R209" s="39">
        <v>0</v>
      </c>
      <c r="U209" s="32">
        <v>0</v>
      </c>
      <c r="V209" s="33">
        <v>0</v>
      </c>
      <c r="W209" s="33">
        <v>0</v>
      </c>
      <c r="X209" s="33">
        <v>0</v>
      </c>
      <c r="Y209" s="33">
        <v>0</v>
      </c>
      <c r="Z209" s="33">
        <v>0</v>
      </c>
      <c r="AA209" s="33">
        <v>0</v>
      </c>
      <c r="AB209" s="33">
        <v>0</v>
      </c>
      <c r="AC209" s="33">
        <v>0</v>
      </c>
      <c r="AD209" s="33">
        <v>-2.6254580284088006E-2</v>
      </c>
      <c r="AE209" s="33">
        <v>-1.0040112770499987E-2</v>
      </c>
      <c r="AF209" s="39">
        <v>0.24320615377294202</v>
      </c>
    </row>
    <row r="211" spans="7:32" ht="15" thickBot="1">
      <c r="G211" t="s">
        <v>25</v>
      </c>
      <c r="H211">
        <v>11</v>
      </c>
      <c r="U211" t="s">
        <v>25</v>
      </c>
      <c r="V211">
        <v>11</v>
      </c>
    </row>
    <row r="212" spans="7:32">
      <c r="G212" s="24">
        <f t="array" ref="G212:R223">TRANSPOSE(G156:R167)</f>
        <v>1.8189072067099975E-4</v>
      </c>
      <c r="H212" s="25">
        <v>3.8097349353809996E-3</v>
      </c>
      <c r="I212" s="25">
        <v>-4.0350795148109998E-3</v>
      </c>
      <c r="J212" s="25">
        <v>-3.5575431965210002E-3</v>
      </c>
      <c r="K212" s="25">
        <v>-3.7541785682070001E-3</v>
      </c>
      <c r="L212" s="34">
        <v>-3.2352311149629999E-3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41">
        <v>0</v>
      </c>
      <c r="U212" s="24">
        <f t="array" ref="U212:AF223">TRANSPOSE(U156:AF167)</f>
        <v>0.286721438560256</v>
      </c>
      <c r="V212" s="25">
        <v>4.248330239889353E-7</v>
      </c>
      <c r="W212" s="25">
        <v>-6.1845504016611041E-8</v>
      </c>
      <c r="X212" s="25">
        <v>0</v>
      </c>
      <c r="Y212" s="25">
        <v>0</v>
      </c>
      <c r="Z212" s="34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41">
        <v>0</v>
      </c>
    </row>
    <row r="213" spans="7:32">
      <c r="G213" s="31">
        <v>3.8173594521170003E-3</v>
      </c>
      <c r="H213">
        <v>8.8093327693589997E-3</v>
      </c>
      <c r="I213">
        <v>-1.0548033087809E-2</v>
      </c>
      <c r="J213">
        <v>-7.252822592647E-3</v>
      </c>
      <c r="K213">
        <v>2.6923748630100047E-4</v>
      </c>
      <c r="L213" s="38">
        <v>-1.9654143560810002E-3</v>
      </c>
      <c r="M213">
        <v>0</v>
      </c>
      <c r="N213">
        <v>0</v>
      </c>
      <c r="O213">
        <v>0</v>
      </c>
      <c r="P213">
        <v>0</v>
      </c>
      <c r="Q213">
        <v>0</v>
      </c>
      <c r="R213" s="38">
        <v>0</v>
      </c>
      <c r="U213" s="31">
        <v>4.2483302397505751E-7</v>
      </c>
      <c r="V213">
        <v>0.28671783494860797</v>
      </c>
      <c r="W213">
        <v>-2.0577607680177801E-6</v>
      </c>
      <c r="X213">
        <v>0</v>
      </c>
      <c r="Y213">
        <v>0</v>
      </c>
      <c r="Z213" s="38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8">
        <v>0</v>
      </c>
    </row>
    <row r="214" spans="7:32">
      <c r="G214" s="31">
        <v>-4.0419218813890004E-3</v>
      </c>
      <c r="H214">
        <v>-1.0542763772793E-2</v>
      </c>
      <c r="I214">
        <v>8.4989687344129983E-3</v>
      </c>
      <c r="J214">
        <v>1.1284037563236E-2</v>
      </c>
      <c r="K214">
        <v>-1.9325774155200001E-3</v>
      </c>
      <c r="L214" s="38">
        <v>2.3149083412200002E-3</v>
      </c>
      <c r="M214">
        <v>0</v>
      </c>
      <c r="N214">
        <v>0</v>
      </c>
      <c r="O214">
        <v>0</v>
      </c>
      <c r="P214">
        <v>0</v>
      </c>
      <c r="Q214">
        <v>0</v>
      </c>
      <c r="R214" s="38">
        <v>0</v>
      </c>
      <c r="U214" s="31">
        <v>-6.1845504016611041E-8</v>
      </c>
      <c r="V214">
        <v>-2.0577607680177801E-6</v>
      </c>
      <c r="W214">
        <v>0.28672213173452799</v>
      </c>
      <c r="X214">
        <v>0</v>
      </c>
      <c r="Y214">
        <v>0</v>
      </c>
      <c r="Z214" s="38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8">
        <v>0</v>
      </c>
    </row>
    <row r="215" spans="7:32">
      <c r="G215" s="31">
        <v>3.5710331294599999E-3</v>
      </c>
      <c r="H215">
        <v>7.2642605053979993E-3</v>
      </c>
      <c r="I215">
        <v>-1.1290979449688002E-2</v>
      </c>
      <c r="J215">
        <v>-9.2117019899390015E-3</v>
      </c>
      <c r="K215">
        <v>3.7628729133389999E-3</v>
      </c>
      <c r="L215" s="38">
        <v>3.402826635510003E-4</v>
      </c>
      <c r="M215">
        <v>0</v>
      </c>
      <c r="N215">
        <v>0</v>
      </c>
      <c r="O215">
        <v>0</v>
      </c>
      <c r="P215">
        <v>0</v>
      </c>
      <c r="Q215">
        <v>0</v>
      </c>
      <c r="R215" s="38">
        <v>0</v>
      </c>
      <c r="U215" s="31">
        <v>0</v>
      </c>
      <c r="V215">
        <v>0</v>
      </c>
      <c r="W215">
        <v>0</v>
      </c>
      <c r="X215">
        <v>0.42306510600687808</v>
      </c>
      <c r="Y215">
        <v>-0.14221679912310606</v>
      </c>
      <c r="Z215" s="38">
        <v>-2.5751701208814013E-2</v>
      </c>
      <c r="AA215">
        <v>0</v>
      </c>
      <c r="AB215">
        <v>0</v>
      </c>
      <c r="AC215">
        <v>0</v>
      </c>
      <c r="AD215">
        <v>0</v>
      </c>
      <c r="AE215">
        <v>0</v>
      </c>
      <c r="AF215" s="38">
        <v>0</v>
      </c>
    </row>
    <row r="216" spans="7:32">
      <c r="G216" s="31">
        <v>3.7434769316480004E-3</v>
      </c>
      <c r="H216">
        <v>-2.721763915559996E-4</v>
      </c>
      <c r="I216">
        <v>1.9383872900159995E-3</v>
      </c>
      <c r="J216">
        <v>3.7654736236379998E-3</v>
      </c>
      <c r="K216">
        <v>8.1616340150399997E-3</v>
      </c>
      <c r="L216" s="38">
        <v>2.1813396766300003E-3</v>
      </c>
      <c r="M216">
        <v>0</v>
      </c>
      <c r="N216">
        <v>0</v>
      </c>
      <c r="O216">
        <v>0</v>
      </c>
      <c r="P216">
        <v>0</v>
      </c>
      <c r="Q216">
        <v>0</v>
      </c>
      <c r="R216" s="38">
        <v>0</v>
      </c>
      <c r="U216" s="31">
        <v>0</v>
      </c>
      <c r="V216">
        <v>0</v>
      </c>
      <c r="W216">
        <v>0</v>
      </c>
      <c r="X216">
        <v>-0.142216799123106</v>
      </c>
      <c r="Y216">
        <v>0.31564572523165796</v>
      </c>
      <c r="Z216" s="38">
        <v>-1.0362952557318006E-2</v>
      </c>
      <c r="AA216">
        <v>0</v>
      </c>
      <c r="AB216">
        <v>0</v>
      </c>
      <c r="AC216">
        <v>0</v>
      </c>
      <c r="AD216">
        <v>0</v>
      </c>
      <c r="AE216">
        <v>0</v>
      </c>
      <c r="AF216" s="38">
        <v>0</v>
      </c>
    </row>
    <row r="217" spans="7:32" ht="15" thickBot="1">
      <c r="G217" s="32">
        <v>3.2448442444819999E-3</v>
      </c>
      <c r="H217" s="33">
        <v>1.9686996882419998E-3</v>
      </c>
      <c r="I217" s="33">
        <v>-2.3121761584420008E-3</v>
      </c>
      <c r="J217" s="33">
        <v>3.5117852226200009E-4</v>
      </c>
      <c r="K217" s="33">
        <v>2.1613201219499991E-3</v>
      </c>
      <c r="L217" s="39">
        <v>3.1899684944899998E-3</v>
      </c>
      <c r="M217">
        <v>0</v>
      </c>
      <c r="N217">
        <v>0</v>
      </c>
      <c r="O217">
        <v>0</v>
      </c>
      <c r="P217">
        <v>0</v>
      </c>
      <c r="Q217">
        <v>0</v>
      </c>
      <c r="R217" s="38">
        <v>0</v>
      </c>
      <c r="U217" s="32">
        <v>0</v>
      </c>
      <c r="V217" s="33">
        <v>0</v>
      </c>
      <c r="W217" s="33">
        <v>0</v>
      </c>
      <c r="X217" s="33">
        <v>-2.575170120881401E-2</v>
      </c>
      <c r="Y217" s="33">
        <v>-1.0362952557318006E-2</v>
      </c>
      <c r="Z217" s="39">
        <v>0.243220454591278</v>
      </c>
      <c r="AA217">
        <v>0</v>
      </c>
      <c r="AB217">
        <v>0</v>
      </c>
      <c r="AC217">
        <v>0</v>
      </c>
      <c r="AD217">
        <v>0</v>
      </c>
      <c r="AE217">
        <v>0</v>
      </c>
      <c r="AF217" s="38">
        <v>0</v>
      </c>
    </row>
    <row r="218" spans="7:32">
      <c r="G218" s="31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8">
        <v>0</v>
      </c>
      <c r="U218" s="31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0.28672009089023998</v>
      </c>
      <c r="AB218">
        <v>7.3615359996725971E-7</v>
      </c>
      <c r="AC218">
        <v>-2.7770552320088848E-6</v>
      </c>
      <c r="AD218">
        <v>0</v>
      </c>
      <c r="AE218">
        <v>0</v>
      </c>
      <c r="AF218" s="38">
        <v>0</v>
      </c>
    </row>
    <row r="219" spans="7:32">
      <c r="G219" s="31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8">
        <v>0</v>
      </c>
      <c r="U219" s="31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7.3615359996032081E-7</v>
      </c>
      <c r="AB219">
        <v>0.28671767567564799</v>
      </c>
      <c r="AC219">
        <v>-1.9398041600227067E-6</v>
      </c>
      <c r="AD219">
        <v>0</v>
      </c>
      <c r="AE219">
        <v>0</v>
      </c>
      <c r="AF219" s="38">
        <v>0</v>
      </c>
    </row>
    <row r="220" spans="7:32">
      <c r="G220" s="31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8">
        <v>0</v>
      </c>
      <c r="U220" s="31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-2.7770552320158237E-6</v>
      </c>
      <c r="AB220">
        <v>-1.9398041599949511E-6</v>
      </c>
      <c r="AC220">
        <v>0.28672112488857593</v>
      </c>
      <c r="AD220">
        <v>0</v>
      </c>
      <c r="AE220">
        <v>0</v>
      </c>
      <c r="AF220" s="38">
        <v>0</v>
      </c>
    </row>
    <row r="221" spans="7:32">
      <c r="G221" s="3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8">
        <v>0</v>
      </c>
      <c r="U221" s="3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0.42316676666935804</v>
      </c>
      <c r="AE221">
        <v>-0.14219841470773803</v>
      </c>
      <c r="AF221" s="38">
        <v>-2.5676573812092006E-2</v>
      </c>
    </row>
    <row r="222" spans="7:32">
      <c r="G222" s="31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8">
        <v>0</v>
      </c>
      <c r="U222" s="31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-0.14219841470773803</v>
      </c>
      <c r="AE222">
        <v>0.31550374399085707</v>
      </c>
      <c r="AF222" s="38">
        <v>-1.0392845855438995E-2</v>
      </c>
    </row>
    <row r="223" spans="7:32" ht="15" thickBot="1">
      <c r="G223" s="32">
        <v>0</v>
      </c>
      <c r="H223" s="33">
        <v>0</v>
      </c>
      <c r="I223" s="33">
        <v>0</v>
      </c>
      <c r="J223" s="33">
        <v>0</v>
      </c>
      <c r="K223" s="33">
        <v>0</v>
      </c>
      <c r="L223" s="33">
        <v>0</v>
      </c>
      <c r="M223" s="33">
        <v>0</v>
      </c>
      <c r="N223" s="33">
        <v>0</v>
      </c>
      <c r="O223" s="33">
        <v>0</v>
      </c>
      <c r="P223" s="33">
        <v>0</v>
      </c>
      <c r="Q223" s="33">
        <v>0</v>
      </c>
      <c r="R223" s="39">
        <v>0</v>
      </c>
      <c r="U223" s="32">
        <v>0</v>
      </c>
      <c r="V223" s="33">
        <v>0</v>
      </c>
      <c r="W223" s="33">
        <v>0</v>
      </c>
      <c r="X223" s="33">
        <v>0</v>
      </c>
      <c r="Y223" s="33">
        <v>0</v>
      </c>
      <c r="Z223" s="33">
        <v>0</v>
      </c>
      <c r="AA223" s="33">
        <v>0</v>
      </c>
      <c r="AB223" s="33">
        <v>0</v>
      </c>
      <c r="AC223" s="33">
        <v>0</v>
      </c>
      <c r="AD223" s="33">
        <v>-2.5676573812091992E-2</v>
      </c>
      <c r="AE223" s="33">
        <v>-1.0392845855439009E-2</v>
      </c>
      <c r="AF223" s="39">
        <v>0.243257927910147</v>
      </c>
    </row>
    <row r="225" spans="7:32" ht="15" thickBot="1">
      <c r="G225" s="45" t="s">
        <v>26</v>
      </c>
      <c r="H225">
        <v>10</v>
      </c>
      <c r="U225" s="45" t="s">
        <v>26</v>
      </c>
      <c r="V225">
        <v>10</v>
      </c>
    </row>
    <row r="226" spans="7:32">
      <c r="G226" s="24">
        <f t="array" ref="G226:R237">TRANSPOSE(G142:R153)</f>
        <v>-0.11692700904155001</v>
      </c>
      <c r="H226" s="25">
        <v>-0.11657272788327999</v>
      </c>
      <c r="I226" s="25">
        <v>1.782474665509198E-2</v>
      </c>
      <c r="J226" s="25">
        <v>3.7507904666349998E-2</v>
      </c>
      <c r="K226" s="25">
        <v>1.3788098441242003E-2</v>
      </c>
      <c r="L226" s="34">
        <v>0.15643187242079598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  <c r="R226" s="41">
        <v>0</v>
      </c>
      <c r="U226" s="24">
        <f t="array" ref="U226:AF237">TRANSPOSE(U142:AF153)</f>
        <v>0.28672126036377599</v>
      </c>
      <c r="V226" s="25">
        <v>-1.4983987197542126E-7</v>
      </c>
      <c r="W226" s="25">
        <v>1.6291430400550144E-7</v>
      </c>
      <c r="X226" s="25">
        <v>0</v>
      </c>
      <c r="Y226" s="25">
        <v>0</v>
      </c>
      <c r="Z226" s="34">
        <v>0</v>
      </c>
      <c r="AA226" s="35">
        <v>0</v>
      </c>
      <c r="AB226" s="35">
        <v>0</v>
      </c>
      <c r="AC226" s="35">
        <v>0</v>
      </c>
      <c r="AD226" s="35">
        <v>0</v>
      </c>
      <c r="AE226" s="35">
        <v>0</v>
      </c>
      <c r="AF226" s="41">
        <v>0</v>
      </c>
    </row>
    <row r="227" spans="7:32">
      <c r="G227" s="31">
        <v>-0.11660376991246499</v>
      </c>
      <c r="H227">
        <v>-0.28502867794895398</v>
      </c>
      <c r="I227">
        <v>0.10276686798687297</v>
      </c>
      <c r="J227">
        <v>0.24646342502058599</v>
      </c>
      <c r="K227">
        <v>1.2418076333190009E-2</v>
      </c>
      <c r="L227" s="38">
        <v>0.20452296875213399</v>
      </c>
      <c r="M227">
        <v>0</v>
      </c>
      <c r="N227">
        <v>0</v>
      </c>
      <c r="O227">
        <v>0</v>
      </c>
      <c r="P227">
        <v>0</v>
      </c>
      <c r="Q227">
        <v>0</v>
      </c>
      <c r="R227" s="38">
        <v>0</v>
      </c>
      <c r="U227" s="31">
        <v>-1.4983987200317683E-7</v>
      </c>
      <c r="V227">
        <v>0.28671851203788801</v>
      </c>
      <c r="W227">
        <v>2.3367680002106539E-7</v>
      </c>
      <c r="X227">
        <v>0</v>
      </c>
      <c r="Y227">
        <v>0</v>
      </c>
      <c r="Z227" s="38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8">
        <v>0</v>
      </c>
    </row>
    <row r="228" spans="7:32">
      <c r="G228" s="31">
        <v>1.7849730681674003E-2</v>
      </c>
      <c r="H228">
        <v>0.10269657333054401</v>
      </c>
      <c r="I228">
        <v>-6.2903509037562005E-2</v>
      </c>
      <c r="J228">
        <v>-0.12642145286851303</v>
      </c>
      <c r="K228">
        <v>4.262667801218002E-3</v>
      </c>
      <c r="L228" s="38">
        <v>-3.2972338051469027E-2</v>
      </c>
      <c r="M228">
        <v>0</v>
      </c>
      <c r="N228">
        <v>0</v>
      </c>
      <c r="O228">
        <v>0</v>
      </c>
      <c r="P228">
        <v>0</v>
      </c>
      <c r="Q228">
        <v>0</v>
      </c>
      <c r="R228" s="38">
        <v>0</v>
      </c>
      <c r="U228" s="31">
        <v>1.6291430400550144E-7</v>
      </c>
      <c r="V228">
        <v>2.336768000071876E-7</v>
      </c>
      <c r="W228">
        <v>0.28671822354022397</v>
      </c>
      <c r="X228">
        <v>0</v>
      </c>
      <c r="Y228">
        <v>0</v>
      </c>
      <c r="Z228" s="3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8">
        <v>0</v>
      </c>
    </row>
    <row r="229" spans="7:32">
      <c r="G229" s="31">
        <v>-3.7469306809051001E-2</v>
      </c>
      <c r="H229">
        <v>-0.24640872458562002</v>
      </c>
      <c r="I229">
        <v>0.126517638618143</v>
      </c>
      <c r="J229">
        <v>0.29604030833431405</v>
      </c>
      <c r="K229">
        <v>-7.8248741319859871E-3</v>
      </c>
      <c r="L229" s="38">
        <v>9.6433252737138E-2</v>
      </c>
      <c r="M229">
        <v>0</v>
      </c>
      <c r="N229">
        <v>0</v>
      </c>
      <c r="O229">
        <v>0</v>
      </c>
      <c r="P229">
        <v>0</v>
      </c>
      <c r="Q229">
        <v>0</v>
      </c>
      <c r="R229" s="38">
        <v>0</v>
      </c>
      <c r="U229" s="31">
        <v>0</v>
      </c>
      <c r="V229">
        <v>0</v>
      </c>
      <c r="W229">
        <v>0</v>
      </c>
      <c r="X229">
        <v>0.42293371306599309</v>
      </c>
      <c r="Y229">
        <v>-0.14227633077753199</v>
      </c>
      <c r="Z229" s="38">
        <v>-2.5816399413772988E-2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8">
        <v>0</v>
      </c>
    </row>
    <row r="230" spans="7:32">
      <c r="G230" s="31">
        <v>-1.3914980642255978E-2</v>
      </c>
      <c r="H230">
        <v>-1.2504141006191974E-2</v>
      </c>
      <c r="I230">
        <v>-4.5175870166820082E-3</v>
      </c>
      <c r="J230">
        <v>-8.1091257723000607E-3</v>
      </c>
      <c r="K230">
        <v>-1.7045647335444003E-2</v>
      </c>
      <c r="L230" s="38">
        <v>-2.7991646356314008E-2</v>
      </c>
      <c r="M230">
        <v>0</v>
      </c>
      <c r="N230">
        <v>0</v>
      </c>
      <c r="O230">
        <v>0</v>
      </c>
      <c r="P230">
        <v>0</v>
      </c>
      <c r="Q230">
        <v>0</v>
      </c>
      <c r="R230" s="38">
        <v>0</v>
      </c>
      <c r="U230" s="31">
        <v>0</v>
      </c>
      <c r="V230">
        <v>0</v>
      </c>
      <c r="W230">
        <v>0</v>
      </c>
      <c r="X230">
        <v>-0.14227633077753199</v>
      </c>
      <c r="Y230">
        <v>0.31572031583474403</v>
      </c>
      <c r="Z230" s="38">
        <v>-1.0277978853955982E-2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8">
        <v>0</v>
      </c>
    </row>
    <row r="231" spans="7:32" ht="15" thickBot="1">
      <c r="G231" s="32">
        <v>-0.156658425595254</v>
      </c>
      <c r="H231" s="33">
        <v>-0.204761284033256</v>
      </c>
      <c r="I231" s="33">
        <v>3.2946163638897991E-2</v>
      </c>
      <c r="J231" s="33">
        <v>9.6544190658803986E-2</v>
      </c>
      <c r="K231" s="33">
        <v>-2.8225400432246001E-2</v>
      </c>
      <c r="L231" s="39">
        <v>0.10106554477497401</v>
      </c>
      <c r="M231">
        <v>0</v>
      </c>
      <c r="N231">
        <v>0</v>
      </c>
      <c r="O231">
        <v>0</v>
      </c>
      <c r="P231">
        <v>0</v>
      </c>
      <c r="Q231">
        <v>0</v>
      </c>
      <c r="R231" s="38">
        <v>0</v>
      </c>
      <c r="U231" s="32">
        <v>0</v>
      </c>
      <c r="V231" s="33">
        <v>0</v>
      </c>
      <c r="W231" s="33">
        <v>0</v>
      </c>
      <c r="X231" s="33">
        <v>-2.5816399413772985E-2</v>
      </c>
      <c r="Y231" s="33">
        <v>-1.0277978853955996E-2</v>
      </c>
      <c r="Z231" s="39">
        <v>0.243274787076737</v>
      </c>
      <c r="AA231">
        <v>0</v>
      </c>
      <c r="AB231">
        <v>0</v>
      </c>
      <c r="AC231">
        <v>0</v>
      </c>
      <c r="AD231">
        <v>0</v>
      </c>
      <c r="AE231">
        <v>0</v>
      </c>
      <c r="AF231" s="38">
        <v>0</v>
      </c>
    </row>
    <row r="232" spans="7:32">
      <c r="G232" s="31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8">
        <v>0</v>
      </c>
      <c r="U232" s="31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0.28672063703449602</v>
      </c>
      <c r="AB232">
        <v>7.896268796464545E-8</v>
      </c>
      <c r="AC232">
        <v>-1.2957163520246895E-6</v>
      </c>
      <c r="AD232">
        <v>0</v>
      </c>
      <c r="AE232">
        <v>0</v>
      </c>
      <c r="AF232" s="38">
        <v>0</v>
      </c>
    </row>
    <row r="233" spans="7:32">
      <c r="G233" s="31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8">
        <v>0</v>
      </c>
      <c r="U233" s="31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7.896268796464545E-8</v>
      </c>
      <c r="AB233">
        <v>0.28672001390592</v>
      </c>
      <c r="AC233">
        <v>7.6614451198497857E-7</v>
      </c>
      <c r="AD233">
        <v>0</v>
      </c>
      <c r="AE233">
        <v>0</v>
      </c>
      <c r="AF233" s="38">
        <v>0</v>
      </c>
    </row>
    <row r="234" spans="7:32">
      <c r="G234" s="31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8">
        <v>0</v>
      </c>
      <c r="U234" s="31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-1.2957163520108117E-6</v>
      </c>
      <c r="AB234">
        <v>7.6614451197110078E-7</v>
      </c>
      <c r="AC234">
        <v>0.28672019812351995</v>
      </c>
      <c r="AD234">
        <v>0</v>
      </c>
      <c r="AE234">
        <v>0</v>
      </c>
      <c r="AF234" s="38">
        <v>0</v>
      </c>
    </row>
    <row r="235" spans="7:32">
      <c r="G235" s="31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8">
        <v>0</v>
      </c>
      <c r="U235" s="31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0.42292224828161706</v>
      </c>
      <c r="AE235">
        <v>-0.14228655995944803</v>
      </c>
      <c r="AF235" s="38">
        <v>-2.5789021025211013E-2</v>
      </c>
    </row>
    <row r="236" spans="7:32">
      <c r="G236" s="31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8">
        <v>0</v>
      </c>
      <c r="U236" s="31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-0.14228655995944806</v>
      </c>
      <c r="AE236">
        <v>0.31572492653829604</v>
      </c>
      <c r="AF236" s="38">
        <v>-1.0289369065284007E-2</v>
      </c>
    </row>
    <row r="237" spans="7:32" ht="15" thickBot="1">
      <c r="G237" s="32">
        <v>0</v>
      </c>
      <c r="H237" s="33">
        <v>0</v>
      </c>
      <c r="I237" s="33">
        <v>0</v>
      </c>
      <c r="J237" s="33">
        <v>0</v>
      </c>
      <c r="K237" s="33">
        <v>0</v>
      </c>
      <c r="L237" s="33">
        <v>0</v>
      </c>
      <c r="M237" s="33">
        <v>0</v>
      </c>
      <c r="N237" s="33">
        <v>0</v>
      </c>
      <c r="O237" s="33">
        <v>0</v>
      </c>
      <c r="P237" s="33">
        <v>0</v>
      </c>
      <c r="Q237" s="33">
        <v>0</v>
      </c>
      <c r="R237" s="39">
        <v>0</v>
      </c>
      <c r="U237" s="32">
        <v>0</v>
      </c>
      <c r="V237" s="33">
        <v>0</v>
      </c>
      <c r="W237" s="33">
        <v>0</v>
      </c>
      <c r="X237" s="33">
        <v>0</v>
      </c>
      <c r="Y237" s="33">
        <v>0</v>
      </c>
      <c r="Z237" s="33">
        <v>0</v>
      </c>
      <c r="AA237" s="33">
        <v>0</v>
      </c>
      <c r="AB237" s="33">
        <v>0</v>
      </c>
      <c r="AC237" s="33">
        <v>0</v>
      </c>
      <c r="AD237" s="33">
        <v>-2.5789021025211002E-2</v>
      </c>
      <c r="AE237" s="33">
        <v>-1.0289369065284021E-2</v>
      </c>
      <c r="AF237" s="39">
        <v>0.24328404795337902</v>
      </c>
    </row>
    <row r="239" spans="7:32" ht="15" thickBot="1">
      <c r="G239" s="45" t="s">
        <v>27</v>
      </c>
      <c r="H239">
        <v>9</v>
      </c>
      <c r="U239" s="45" t="s">
        <v>27</v>
      </c>
      <c r="V239">
        <v>9</v>
      </c>
    </row>
    <row r="240" spans="7:32">
      <c r="G240" s="24">
        <f t="array" ref="G240:R251">TRANSPOSE(G128:R139)</f>
        <v>-0.10607381672247901</v>
      </c>
      <c r="H240" s="25">
        <v>-6.7771281709766013E-2</v>
      </c>
      <c r="I240" s="25">
        <v>-8.5894235640148003E-2</v>
      </c>
      <c r="J240" s="25">
        <v>-4.6360725379737004E-2</v>
      </c>
      <c r="K240" s="25">
        <v>-0.11822974238072199</v>
      </c>
      <c r="L240" s="34">
        <v>0.14997866673603399</v>
      </c>
      <c r="M240" s="35">
        <v>0</v>
      </c>
      <c r="N240" s="35">
        <v>0</v>
      </c>
      <c r="O240" s="35">
        <v>0</v>
      </c>
      <c r="P240" s="35">
        <v>0</v>
      </c>
      <c r="Q240" s="35">
        <v>0</v>
      </c>
      <c r="R240" s="41">
        <v>0</v>
      </c>
      <c r="U240" s="24">
        <f t="array" ref="U240:AF251">TRANSPOSE(U128:AF139)</f>
        <v>0.28671850403839994</v>
      </c>
      <c r="V240" s="25">
        <v>-9.3209804799543328E-7</v>
      </c>
      <c r="W240" s="25">
        <v>1.1859599360064532E-6</v>
      </c>
      <c r="X240" s="25">
        <v>0</v>
      </c>
      <c r="Y240" s="25">
        <v>0</v>
      </c>
      <c r="Z240" s="34">
        <v>0</v>
      </c>
      <c r="AA240" s="35">
        <v>0</v>
      </c>
      <c r="AB240" s="35">
        <v>0</v>
      </c>
      <c r="AC240" s="35">
        <v>0</v>
      </c>
      <c r="AD240" s="35">
        <v>0</v>
      </c>
      <c r="AE240" s="35">
        <v>0</v>
      </c>
      <c r="AF240" s="41">
        <v>0</v>
      </c>
    </row>
    <row r="241" spans="7:32">
      <c r="G241" s="31">
        <v>-6.7885122173043003E-2</v>
      </c>
      <c r="H241">
        <v>-0.23033650936071798</v>
      </c>
      <c r="I241">
        <v>-0.28697822991711996</v>
      </c>
      <c r="J241">
        <v>-0.23970199979390297</v>
      </c>
      <c r="K241">
        <v>-0.18403639953380399</v>
      </c>
      <c r="L241" s="38">
        <v>0.16473592531063999</v>
      </c>
      <c r="M241">
        <v>0</v>
      </c>
      <c r="N241">
        <v>0</v>
      </c>
      <c r="O241">
        <v>0</v>
      </c>
      <c r="P241">
        <v>0</v>
      </c>
      <c r="Q241">
        <v>0</v>
      </c>
      <c r="R241" s="38">
        <v>0</v>
      </c>
      <c r="U241" s="31">
        <v>-9.3209804801624996E-7</v>
      </c>
      <c r="V241">
        <v>0.28671855315353595</v>
      </c>
      <c r="W241">
        <v>1.1244584959962944E-6</v>
      </c>
      <c r="X241">
        <v>0</v>
      </c>
      <c r="Y241">
        <v>0</v>
      </c>
      <c r="Z241" s="38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8">
        <v>0</v>
      </c>
    </row>
    <row r="242" spans="7:32">
      <c r="G242" s="31">
        <v>-8.5870474271845978E-2</v>
      </c>
      <c r="H242">
        <v>-0.287035364283244</v>
      </c>
      <c r="I242">
        <v>-0.35653202038750198</v>
      </c>
      <c r="J242">
        <v>-0.27845022416446702</v>
      </c>
      <c r="K242">
        <v>-0.21746019973700897</v>
      </c>
      <c r="L242" s="38">
        <v>0.19836228817201895</v>
      </c>
      <c r="M242">
        <v>0</v>
      </c>
      <c r="N242">
        <v>0</v>
      </c>
      <c r="O242">
        <v>0</v>
      </c>
      <c r="P242">
        <v>0</v>
      </c>
      <c r="Q242">
        <v>0</v>
      </c>
      <c r="R242" s="38">
        <v>0</v>
      </c>
      <c r="U242" s="31">
        <v>1.1859599359995143E-6</v>
      </c>
      <c r="V242">
        <v>1.1244584960101722E-6</v>
      </c>
      <c r="W242">
        <v>0.28672046993407996</v>
      </c>
      <c r="X242">
        <v>0</v>
      </c>
      <c r="Y242">
        <v>0</v>
      </c>
      <c r="Z242" s="38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8">
        <v>0</v>
      </c>
    </row>
    <row r="243" spans="7:32">
      <c r="G243" s="31">
        <v>4.6506873373041976E-2</v>
      </c>
      <c r="H243">
        <v>0.24014782682865299</v>
      </c>
      <c r="I243">
        <v>0.279118011715355</v>
      </c>
      <c r="J243">
        <v>0.18755950175161898</v>
      </c>
      <c r="K243">
        <v>0.15427198142327297</v>
      </c>
      <c r="L243" s="38">
        <v>-0.12233541634037699</v>
      </c>
      <c r="M243">
        <v>0</v>
      </c>
      <c r="N243">
        <v>0</v>
      </c>
      <c r="O243">
        <v>0</v>
      </c>
      <c r="P243">
        <v>0</v>
      </c>
      <c r="Q243">
        <v>0</v>
      </c>
      <c r="R243" s="38">
        <v>0</v>
      </c>
      <c r="U243" s="31">
        <v>0</v>
      </c>
      <c r="V243">
        <v>0</v>
      </c>
      <c r="W243">
        <v>0</v>
      </c>
      <c r="X243">
        <v>0.423239228331732</v>
      </c>
      <c r="Y243">
        <v>-0.14214814649393204</v>
      </c>
      <c r="Z243" s="38">
        <v>-2.5975718155832002E-2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8">
        <v>0</v>
      </c>
    </row>
    <row r="244" spans="7:32">
      <c r="G244" s="31">
        <v>0.11816932776132</v>
      </c>
      <c r="H244">
        <v>0.18452962997090899</v>
      </c>
      <c r="I244">
        <v>0.21724862211485502</v>
      </c>
      <c r="J244">
        <v>0.15317678004927299</v>
      </c>
      <c r="K244">
        <v>4.4320195364668996E-2</v>
      </c>
      <c r="L244" s="38">
        <v>-0.11051948087574501</v>
      </c>
      <c r="M244">
        <v>0</v>
      </c>
      <c r="N244">
        <v>0</v>
      </c>
      <c r="O244">
        <v>0</v>
      </c>
      <c r="P244">
        <v>0</v>
      </c>
      <c r="Q244">
        <v>0</v>
      </c>
      <c r="R244" s="38">
        <v>0</v>
      </c>
      <c r="U244" s="31">
        <v>0</v>
      </c>
      <c r="V244">
        <v>0</v>
      </c>
      <c r="W244">
        <v>0</v>
      </c>
      <c r="X244">
        <v>-0.14214814649393204</v>
      </c>
      <c r="Y244">
        <v>0.31537033266359799</v>
      </c>
      <c r="Z244" s="38">
        <v>-1.0178403172217992E-2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8">
        <v>0</v>
      </c>
    </row>
    <row r="245" spans="7:32" ht="15" thickBot="1">
      <c r="G245" s="32">
        <v>-0.15040970140372101</v>
      </c>
      <c r="H245" s="33">
        <v>-0.165168534265348</v>
      </c>
      <c r="I245" s="33">
        <v>-0.19885906508232604</v>
      </c>
      <c r="J245" s="33">
        <v>-0.12214857800904501</v>
      </c>
      <c r="K245" s="33">
        <v>-0.11090140705152998</v>
      </c>
      <c r="L245" s="39">
        <v>0.17339826943605602</v>
      </c>
      <c r="M245">
        <v>0</v>
      </c>
      <c r="N245">
        <v>0</v>
      </c>
      <c r="O245">
        <v>0</v>
      </c>
      <c r="P245">
        <v>0</v>
      </c>
      <c r="Q245">
        <v>0</v>
      </c>
      <c r="R245" s="38">
        <v>0</v>
      </c>
      <c r="U245" s="32">
        <v>0</v>
      </c>
      <c r="V245" s="33">
        <v>0</v>
      </c>
      <c r="W245" s="33">
        <v>0</v>
      </c>
      <c r="X245" s="33">
        <v>-2.5975718155831995E-2</v>
      </c>
      <c r="Y245" s="33">
        <v>-1.0178403172217992E-2</v>
      </c>
      <c r="Z245" s="39">
        <v>0.24331766759076198</v>
      </c>
      <c r="AA245">
        <v>0</v>
      </c>
      <c r="AB245">
        <v>0</v>
      </c>
      <c r="AC245">
        <v>0</v>
      </c>
      <c r="AD245">
        <v>0</v>
      </c>
      <c r="AE245">
        <v>0</v>
      </c>
      <c r="AF245" s="38">
        <v>0</v>
      </c>
    </row>
    <row r="246" spans="7:32">
      <c r="G246" s="31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8">
        <v>0</v>
      </c>
      <c r="U246" s="31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0.28671975763558399</v>
      </c>
      <c r="AB246">
        <v>1.273581568005111E-6</v>
      </c>
      <c r="AC246">
        <v>-5.3077606400331323E-7</v>
      </c>
      <c r="AD246">
        <v>0</v>
      </c>
      <c r="AE246">
        <v>0</v>
      </c>
      <c r="AF246" s="38">
        <v>0</v>
      </c>
    </row>
    <row r="247" spans="7:32">
      <c r="G247" s="31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8">
        <v>0</v>
      </c>
      <c r="U247" s="31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1.2735815679912332E-6</v>
      </c>
      <c r="AB247">
        <v>0.28672233834495997</v>
      </c>
      <c r="AC247">
        <v>1.8094325759943075E-6</v>
      </c>
      <c r="AD247">
        <v>0</v>
      </c>
      <c r="AE247">
        <v>0</v>
      </c>
      <c r="AF247" s="38">
        <v>0</v>
      </c>
    </row>
    <row r="248" spans="7:32">
      <c r="G248" s="31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8">
        <v>0</v>
      </c>
      <c r="U248" s="31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-5.3077606401719102E-7</v>
      </c>
      <c r="AB248">
        <v>1.8094325759943075E-6</v>
      </c>
      <c r="AC248">
        <v>0.28671752646656001</v>
      </c>
      <c r="AD248">
        <v>0</v>
      </c>
      <c r="AE248">
        <v>0</v>
      </c>
      <c r="AF248" s="38">
        <v>0</v>
      </c>
    </row>
    <row r="249" spans="7:32">
      <c r="G249" s="31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8">
        <v>0</v>
      </c>
      <c r="U249" s="31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0.42326964186789701</v>
      </c>
      <c r="AE249">
        <v>-0.14215063469096903</v>
      </c>
      <c r="AF249" s="38">
        <v>-2.5978519318641004E-2</v>
      </c>
    </row>
    <row r="250" spans="7:32">
      <c r="G250" s="31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8">
        <v>0</v>
      </c>
      <c r="U250" s="31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-0.14215063469096903</v>
      </c>
      <c r="AE250">
        <v>0.31529158799356904</v>
      </c>
      <c r="AF250" s="38">
        <v>-1.0147193627307011E-2</v>
      </c>
    </row>
    <row r="251" spans="7:32" ht="15" thickBot="1">
      <c r="G251" s="32">
        <v>0</v>
      </c>
      <c r="H251" s="33">
        <v>0</v>
      </c>
      <c r="I251" s="33">
        <v>0</v>
      </c>
      <c r="J251" s="33">
        <v>0</v>
      </c>
      <c r="K251" s="33">
        <v>0</v>
      </c>
      <c r="L251" s="33">
        <v>0</v>
      </c>
      <c r="M251" s="33">
        <v>0</v>
      </c>
      <c r="N251" s="33">
        <v>0</v>
      </c>
      <c r="O251" s="33">
        <v>0</v>
      </c>
      <c r="P251" s="33">
        <v>0</v>
      </c>
      <c r="Q251" s="33">
        <v>0</v>
      </c>
      <c r="R251" s="39">
        <v>0</v>
      </c>
      <c r="U251" s="32">
        <v>0</v>
      </c>
      <c r="V251" s="33">
        <v>0</v>
      </c>
      <c r="W251" s="33">
        <v>0</v>
      </c>
      <c r="X251" s="33">
        <v>0</v>
      </c>
      <c r="Y251" s="33">
        <v>0</v>
      </c>
      <c r="Z251" s="33">
        <v>0</v>
      </c>
      <c r="AA251" s="33">
        <v>0</v>
      </c>
      <c r="AB251" s="33">
        <v>0</v>
      </c>
      <c r="AC251" s="33">
        <v>0</v>
      </c>
      <c r="AD251" s="33">
        <v>-2.5978519318640994E-2</v>
      </c>
      <c r="AE251" s="33">
        <v>-1.0147193627307011E-2</v>
      </c>
      <c r="AF251" s="39">
        <v>0.24336758937785904</v>
      </c>
    </row>
    <row r="253" spans="7:32" ht="15" thickBot="1">
      <c r="G253" s="45" t="s">
        <v>28</v>
      </c>
      <c r="H253">
        <v>8</v>
      </c>
      <c r="U253" s="45" t="s">
        <v>28</v>
      </c>
      <c r="V253">
        <v>8</v>
      </c>
    </row>
    <row r="254" spans="7:32">
      <c r="G254" s="24">
        <f t="array" ref="G254:R265">TRANSPOSE(G114:R125)</f>
        <v>4.7277280006459994E-3</v>
      </c>
      <c r="H254" s="25">
        <v>-2.9271236354619992E-3</v>
      </c>
      <c r="I254" s="25">
        <v>-3.5488281658979993E-3</v>
      </c>
      <c r="J254" s="25">
        <v>3.4970925508800003E-3</v>
      </c>
      <c r="K254" s="25">
        <v>3.0974454598339998E-3</v>
      </c>
      <c r="L254" s="34">
        <v>1.4912220509500002E-3</v>
      </c>
      <c r="M254" s="35">
        <v>0</v>
      </c>
      <c r="N254" s="35">
        <v>0</v>
      </c>
      <c r="O254" s="35">
        <v>0</v>
      </c>
      <c r="P254" s="35">
        <v>0</v>
      </c>
      <c r="Q254" s="35">
        <v>0</v>
      </c>
      <c r="R254" s="41">
        <v>0</v>
      </c>
      <c r="U254" s="24">
        <f t="array" ref="U254:AF265">TRANSPOSE(U114:AF125)</f>
        <v>0.286718876430336</v>
      </c>
      <c r="V254" s="25">
        <v>1.3223526400957253E-7</v>
      </c>
      <c r="W254" s="25">
        <v>-8.6712729600174621E-7</v>
      </c>
      <c r="X254" s="25">
        <v>0</v>
      </c>
      <c r="Y254" s="25">
        <v>0</v>
      </c>
      <c r="Z254" s="34">
        <v>0</v>
      </c>
      <c r="AA254" s="35">
        <v>0</v>
      </c>
      <c r="AB254" s="35">
        <v>0</v>
      </c>
      <c r="AC254" s="35">
        <v>0</v>
      </c>
      <c r="AD254" s="35">
        <v>0</v>
      </c>
      <c r="AE254" s="35">
        <v>0</v>
      </c>
      <c r="AF254" s="41">
        <v>0</v>
      </c>
    </row>
    <row r="255" spans="7:32">
      <c r="G255" s="31">
        <v>-2.9285623909139995E-3</v>
      </c>
      <c r="H255">
        <v>2.8265575014199988E-4</v>
      </c>
      <c r="I255">
        <v>2.6333814639590003E-3</v>
      </c>
      <c r="J255">
        <v>-2.6081702937270006E-3</v>
      </c>
      <c r="K255">
        <v>-3.6588980949339997E-3</v>
      </c>
      <c r="L255" s="38">
        <v>-2.0843204751420001E-3</v>
      </c>
      <c r="M255">
        <v>0</v>
      </c>
      <c r="N255">
        <v>0</v>
      </c>
      <c r="O255">
        <v>0</v>
      </c>
      <c r="P255">
        <v>0</v>
      </c>
      <c r="Q255">
        <v>0</v>
      </c>
      <c r="R255" s="38">
        <v>0</v>
      </c>
      <c r="U255" s="31">
        <v>1.3223526401651142E-7</v>
      </c>
      <c r="V255">
        <v>0.28672055136255997</v>
      </c>
      <c r="W255">
        <v>2.8206653440304708E-6</v>
      </c>
      <c r="X255">
        <v>0</v>
      </c>
      <c r="Y255">
        <v>0</v>
      </c>
      <c r="Z255" s="38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8">
        <v>0</v>
      </c>
    </row>
    <row r="256" spans="7:32">
      <c r="G256" s="31">
        <v>-3.5581598363480004E-3</v>
      </c>
      <c r="H256">
        <v>2.6398454040689997E-3</v>
      </c>
      <c r="I256">
        <v>1.359656241047E-3</v>
      </c>
      <c r="J256">
        <v>-4.9147083586700011E-4</v>
      </c>
      <c r="K256">
        <v>-1.0135755149579999E-3</v>
      </c>
      <c r="L256" s="38">
        <v>5.0222368612599998E-4</v>
      </c>
      <c r="M256">
        <v>0</v>
      </c>
      <c r="N256">
        <v>0</v>
      </c>
      <c r="O256">
        <v>0</v>
      </c>
      <c r="P256">
        <v>0</v>
      </c>
      <c r="Q256">
        <v>0</v>
      </c>
      <c r="R256" s="38">
        <v>0</v>
      </c>
      <c r="U256" s="31">
        <v>-8.6712729598786842E-7</v>
      </c>
      <c r="V256">
        <v>2.8206653440304708E-6</v>
      </c>
      <c r="W256">
        <v>0.28672181728870394</v>
      </c>
      <c r="X256">
        <v>0</v>
      </c>
      <c r="Y256">
        <v>0</v>
      </c>
      <c r="Z256" s="38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8">
        <v>0</v>
      </c>
    </row>
    <row r="257" spans="7:32">
      <c r="G257" s="31">
        <v>-3.5115118444520002E-3</v>
      </c>
      <c r="H257">
        <v>2.6056899062660006E-3</v>
      </c>
      <c r="I257">
        <v>4.7787255186000003E-4</v>
      </c>
      <c r="J257">
        <v>7.5126327204600015E-4</v>
      </c>
      <c r="K257">
        <v>5.9279188887000002E-4</v>
      </c>
      <c r="L257" s="38">
        <v>-5.7538662703800008E-4</v>
      </c>
      <c r="M257">
        <v>0</v>
      </c>
      <c r="N257">
        <v>0</v>
      </c>
      <c r="O257">
        <v>0</v>
      </c>
      <c r="P257">
        <v>0</v>
      </c>
      <c r="Q257">
        <v>0</v>
      </c>
      <c r="R257" s="38">
        <v>0</v>
      </c>
      <c r="U257" s="31">
        <v>0</v>
      </c>
      <c r="V257">
        <v>0</v>
      </c>
      <c r="W257">
        <v>0</v>
      </c>
      <c r="X257">
        <v>0.422847002887278</v>
      </c>
      <c r="Y257">
        <v>-0.142206379744172</v>
      </c>
      <c r="Z257" s="38">
        <v>-2.6394144833625996E-2</v>
      </c>
      <c r="AA257">
        <v>0</v>
      </c>
      <c r="AB257">
        <v>0</v>
      </c>
      <c r="AC257">
        <v>0</v>
      </c>
      <c r="AD257">
        <v>0</v>
      </c>
      <c r="AE257">
        <v>0</v>
      </c>
      <c r="AF257" s="38">
        <v>0</v>
      </c>
    </row>
    <row r="258" spans="7:32">
      <c r="G258" s="31">
        <v>-3.0912537001380005E-3</v>
      </c>
      <c r="H258">
        <v>3.6629783688340001E-3</v>
      </c>
      <c r="I258">
        <v>1.0248014155739998E-3</v>
      </c>
      <c r="J258">
        <v>5.9843190583699999E-4</v>
      </c>
      <c r="K258">
        <v>-1.7089310246970002E-3</v>
      </c>
      <c r="L258" s="38">
        <v>4.2963232544149998E-3</v>
      </c>
      <c r="M258">
        <v>0</v>
      </c>
      <c r="N258">
        <v>0</v>
      </c>
      <c r="O258">
        <v>0</v>
      </c>
      <c r="P258">
        <v>0</v>
      </c>
      <c r="Q258">
        <v>0</v>
      </c>
      <c r="R258" s="38">
        <v>0</v>
      </c>
      <c r="U258" s="31">
        <v>0</v>
      </c>
      <c r="V258">
        <v>0</v>
      </c>
      <c r="W258">
        <v>0</v>
      </c>
      <c r="X258">
        <v>-0.14220637974417202</v>
      </c>
      <c r="Y258">
        <v>0.31587282537532302</v>
      </c>
      <c r="Z258" s="38">
        <v>-9.966893554540987E-3</v>
      </c>
      <c r="AA258">
        <v>0</v>
      </c>
      <c r="AB258">
        <v>0</v>
      </c>
      <c r="AC258">
        <v>0</v>
      </c>
      <c r="AD258">
        <v>0</v>
      </c>
      <c r="AE258">
        <v>0</v>
      </c>
      <c r="AF258" s="38">
        <v>0</v>
      </c>
    </row>
    <row r="259" spans="7:32" ht="15" thickBot="1">
      <c r="G259" s="32">
        <v>-1.4860276693440004E-3</v>
      </c>
      <c r="H259" s="33">
        <v>2.0816794567630002E-3</v>
      </c>
      <c r="I259" s="33">
        <v>-5.009928974010001E-4</v>
      </c>
      <c r="J259" s="33">
        <v>-5.6412789773500004E-4</v>
      </c>
      <c r="K259" s="33">
        <v>4.2882196293519996E-3</v>
      </c>
      <c r="L259" s="39">
        <v>-1.152316533703E-3</v>
      </c>
      <c r="M259">
        <v>0</v>
      </c>
      <c r="N259">
        <v>0</v>
      </c>
      <c r="O259">
        <v>0</v>
      </c>
      <c r="P259">
        <v>0</v>
      </c>
      <c r="Q259">
        <v>0</v>
      </c>
      <c r="R259" s="38">
        <v>0</v>
      </c>
      <c r="U259" s="32">
        <v>0</v>
      </c>
      <c r="V259" s="33">
        <v>0</v>
      </c>
      <c r="W259" s="33">
        <v>0</v>
      </c>
      <c r="X259" s="33">
        <v>-2.6394144833625992E-2</v>
      </c>
      <c r="Y259" s="33">
        <v>-9.966893554540987E-3</v>
      </c>
      <c r="Z259" s="39">
        <v>0.24321049595583297</v>
      </c>
      <c r="AA259">
        <v>0</v>
      </c>
      <c r="AB259">
        <v>0</v>
      </c>
      <c r="AC259">
        <v>0</v>
      </c>
      <c r="AD259">
        <v>0</v>
      </c>
      <c r="AE259">
        <v>0</v>
      </c>
      <c r="AF259" s="38">
        <v>0</v>
      </c>
    </row>
    <row r="260" spans="7:32">
      <c r="G260" s="31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8">
        <v>0</v>
      </c>
      <c r="U260" s="31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0.28671950156595194</v>
      </c>
      <c r="AB260">
        <v>-2.9888266240007955E-6</v>
      </c>
      <c r="AC260">
        <v>1.0499112959999612E-6</v>
      </c>
      <c r="AD260">
        <v>0</v>
      </c>
      <c r="AE260">
        <v>0</v>
      </c>
      <c r="AF260" s="38">
        <v>0</v>
      </c>
    </row>
    <row r="261" spans="7:32">
      <c r="G261" s="3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8">
        <v>0</v>
      </c>
      <c r="U261" s="3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-2.9888266239799788E-6</v>
      </c>
      <c r="AB261">
        <v>0.28672064483327997</v>
      </c>
      <c r="AC261">
        <v>-6.1389619200602485E-7</v>
      </c>
      <c r="AD261">
        <v>0</v>
      </c>
      <c r="AE261">
        <v>0</v>
      </c>
      <c r="AF261" s="38">
        <v>0</v>
      </c>
    </row>
    <row r="262" spans="7:32">
      <c r="G262" s="31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8">
        <v>0</v>
      </c>
      <c r="U262" s="31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1.0499112959999612E-6</v>
      </c>
      <c r="AB262">
        <v>-6.1389619199214707E-7</v>
      </c>
      <c r="AC262">
        <v>0.28671926441983997</v>
      </c>
      <c r="AD262">
        <v>0</v>
      </c>
      <c r="AE262">
        <v>0</v>
      </c>
      <c r="AF262" s="38">
        <v>0</v>
      </c>
    </row>
    <row r="263" spans="7:32">
      <c r="G263" s="31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8">
        <v>0</v>
      </c>
      <c r="U263" s="31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0.42286373825331602</v>
      </c>
      <c r="AE263">
        <v>-0.14220276752941799</v>
      </c>
      <c r="AF263" s="38">
        <v>-2.6343142506957982E-2</v>
      </c>
    </row>
    <row r="264" spans="7:32">
      <c r="G264" s="31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8">
        <v>0</v>
      </c>
      <c r="U264" s="31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-0.14220276752941799</v>
      </c>
      <c r="AE264">
        <v>0.31589054647949105</v>
      </c>
      <c r="AF264" s="38">
        <v>-1.0018155761466974E-2</v>
      </c>
    </row>
    <row r="265" spans="7:32" ht="15" thickBot="1">
      <c r="G265" s="32">
        <v>0</v>
      </c>
      <c r="H265" s="33">
        <v>0</v>
      </c>
      <c r="I265" s="33">
        <v>0</v>
      </c>
      <c r="J265" s="33">
        <v>0</v>
      </c>
      <c r="K265" s="33">
        <v>0</v>
      </c>
      <c r="L265" s="33">
        <v>0</v>
      </c>
      <c r="M265" s="33">
        <v>0</v>
      </c>
      <c r="N265" s="33">
        <v>0</v>
      </c>
      <c r="O265" s="33">
        <v>0</v>
      </c>
      <c r="P265" s="33">
        <v>0</v>
      </c>
      <c r="Q265" s="33">
        <v>0</v>
      </c>
      <c r="R265" s="39">
        <v>0</v>
      </c>
      <c r="U265" s="32">
        <v>0</v>
      </c>
      <c r="V265" s="33">
        <v>0</v>
      </c>
      <c r="W265" s="33">
        <v>0</v>
      </c>
      <c r="X265" s="33">
        <v>0</v>
      </c>
      <c r="Y265" s="33">
        <v>0</v>
      </c>
      <c r="Z265" s="33">
        <v>0</v>
      </c>
      <c r="AA265" s="33">
        <v>0</v>
      </c>
      <c r="AB265" s="33">
        <v>0</v>
      </c>
      <c r="AC265" s="33">
        <v>0</v>
      </c>
      <c r="AD265" s="33">
        <v>-2.6343142506957996E-2</v>
      </c>
      <c r="AE265" s="33">
        <v>-1.0018155761466974E-2</v>
      </c>
      <c r="AF265" s="39">
        <v>0.24317788129874696</v>
      </c>
    </row>
    <row r="267" spans="7:32" ht="15" thickBot="1">
      <c r="G267" s="45" t="s">
        <v>29</v>
      </c>
      <c r="H267">
        <v>7</v>
      </c>
      <c r="U267" s="45" t="s">
        <v>29</v>
      </c>
      <c r="V267">
        <v>7</v>
      </c>
    </row>
    <row r="268" spans="7:32">
      <c r="G268" s="24">
        <f t="array" ref="G268:R279">TRANSPOSE(G100:R111)</f>
        <v>-0.2887183905980879</v>
      </c>
      <c r="H268" s="25">
        <v>0.36649624816739795</v>
      </c>
      <c r="I268" s="25">
        <v>-7.1092450158083992E-2</v>
      </c>
      <c r="J268" s="25">
        <v>0.10971492200004801</v>
      </c>
      <c r="K268" s="25">
        <v>0.14010877760324697</v>
      </c>
      <c r="L268" s="34">
        <v>0.23265371684651298</v>
      </c>
      <c r="M268" s="35">
        <v>0</v>
      </c>
      <c r="N268" s="35">
        <v>0</v>
      </c>
      <c r="O268" s="35">
        <v>0</v>
      </c>
      <c r="P268" s="35">
        <v>0</v>
      </c>
      <c r="Q268" s="35">
        <v>0</v>
      </c>
      <c r="R268" s="41">
        <v>0</v>
      </c>
      <c r="U268" s="24">
        <f t="array" ref="U268:AF279">TRANSPOSE(U100:AF111)</f>
        <v>0.28672115605504001</v>
      </c>
      <c r="V268" s="25">
        <v>8.3378175998877202E-7</v>
      </c>
      <c r="W268" s="25">
        <v>-3.5599155200766175E-7</v>
      </c>
      <c r="X268" s="25">
        <v>0</v>
      </c>
      <c r="Y268" s="25">
        <v>0</v>
      </c>
      <c r="Z268" s="34">
        <v>0</v>
      </c>
      <c r="AA268" s="35">
        <v>0</v>
      </c>
      <c r="AB268" s="35">
        <v>0</v>
      </c>
      <c r="AC268" s="35">
        <v>0</v>
      </c>
      <c r="AD268" s="35">
        <v>0</v>
      </c>
      <c r="AE268" s="35">
        <v>0</v>
      </c>
      <c r="AF268" s="41">
        <v>0</v>
      </c>
    </row>
    <row r="269" spans="7:32">
      <c r="G269" s="31">
        <v>0.36665324799060794</v>
      </c>
      <c r="H269">
        <v>-0.32669737504607799</v>
      </c>
      <c r="I269">
        <v>7.7649028209983983E-2</v>
      </c>
      <c r="J269">
        <v>-0.11010793479056001</v>
      </c>
      <c r="K269">
        <v>-0.15357811122049397</v>
      </c>
      <c r="L269" s="38">
        <v>-0.10644595770203599</v>
      </c>
      <c r="M269">
        <v>0</v>
      </c>
      <c r="N269">
        <v>0</v>
      </c>
      <c r="O269">
        <v>0</v>
      </c>
      <c r="P269">
        <v>0</v>
      </c>
      <c r="Q269">
        <v>0</v>
      </c>
      <c r="R269" s="38">
        <v>0</v>
      </c>
      <c r="U269" s="31">
        <v>8.3378176000264981E-7</v>
      </c>
      <c r="V269">
        <v>0.28672102843596792</v>
      </c>
      <c r="W269">
        <v>1.2546007039926366E-6</v>
      </c>
      <c r="X269">
        <v>0</v>
      </c>
      <c r="Y269">
        <v>0</v>
      </c>
      <c r="Z269" s="38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8">
        <v>0</v>
      </c>
    </row>
    <row r="270" spans="7:32">
      <c r="G270" s="31">
        <v>-7.1048134935903978E-2</v>
      </c>
      <c r="H270">
        <v>7.7592039663147996E-2</v>
      </c>
      <c r="I270">
        <v>6.1714297151685998E-2</v>
      </c>
      <c r="J270">
        <v>-5.4204907261776007E-2</v>
      </c>
      <c r="K270">
        <v>-8.3987583748954014E-2</v>
      </c>
      <c r="L270" s="38">
        <v>3.5167469135738011E-2</v>
      </c>
      <c r="M270">
        <v>0</v>
      </c>
      <c r="N270">
        <v>0</v>
      </c>
      <c r="O270">
        <v>0</v>
      </c>
      <c r="P270">
        <v>0</v>
      </c>
      <c r="Q270">
        <v>0</v>
      </c>
      <c r="R270" s="38">
        <v>0</v>
      </c>
      <c r="U270" s="31">
        <v>-3.5599155198684507E-7</v>
      </c>
      <c r="V270">
        <v>1.2546007040065144E-6</v>
      </c>
      <c r="W270">
        <v>0.28671872452607994</v>
      </c>
      <c r="X270">
        <v>0</v>
      </c>
      <c r="Y270">
        <v>0</v>
      </c>
      <c r="Z270" s="38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8">
        <v>0</v>
      </c>
    </row>
    <row r="271" spans="7:32">
      <c r="G271" s="31">
        <v>-0.109892285217856</v>
      </c>
      <c r="H271">
        <v>0.110231335573439</v>
      </c>
      <c r="I271">
        <v>5.4177552935403994E-2</v>
      </c>
      <c r="J271">
        <v>-4.2772944896344006E-2</v>
      </c>
      <c r="K271">
        <v>-7.8478072238519006E-2</v>
      </c>
      <c r="L271" s="38">
        <v>4.6884452289510999E-2</v>
      </c>
      <c r="M271">
        <v>0</v>
      </c>
      <c r="N271">
        <v>0</v>
      </c>
      <c r="O271">
        <v>0</v>
      </c>
      <c r="P271">
        <v>0</v>
      </c>
      <c r="Q271">
        <v>0</v>
      </c>
      <c r="R271" s="38">
        <v>0</v>
      </c>
      <c r="U271" s="31">
        <v>0</v>
      </c>
      <c r="V271">
        <v>0</v>
      </c>
      <c r="W271">
        <v>0</v>
      </c>
      <c r="X271">
        <v>0.42339523822598407</v>
      </c>
      <c r="Y271">
        <v>-0.14213950343651999</v>
      </c>
      <c r="Z271" s="38">
        <v>-2.5571405472455996E-2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8">
        <v>0</v>
      </c>
    </row>
    <row r="272" spans="7:32">
      <c r="G272" s="31">
        <v>-0.14038893386412798</v>
      </c>
      <c r="H272">
        <v>0.15389251993743197</v>
      </c>
      <c r="I272">
        <v>8.4117588615059996E-2</v>
      </c>
      <c r="J272">
        <v>-7.8657960675663996E-2</v>
      </c>
      <c r="K272">
        <v>-0.11614213476874199</v>
      </c>
      <c r="L272" s="38">
        <v>7.8739186605921996E-2</v>
      </c>
      <c r="M272">
        <v>0</v>
      </c>
      <c r="N272">
        <v>0</v>
      </c>
      <c r="O272">
        <v>0</v>
      </c>
      <c r="P272">
        <v>0</v>
      </c>
      <c r="Q272">
        <v>0</v>
      </c>
      <c r="R272" s="38">
        <v>0</v>
      </c>
      <c r="U272" s="31">
        <v>0</v>
      </c>
      <c r="V272">
        <v>0</v>
      </c>
      <c r="W272">
        <v>0</v>
      </c>
      <c r="X272">
        <v>-0.14213950343652004</v>
      </c>
      <c r="Y272">
        <v>0.31523583031264296</v>
      </c>
      <c r="Z272" s="38">
        <v>-1.0440325572490985E-2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8">
        <v>0</v>
      </c>
    </row>
    <row r="273" spans="7:32" ht="15" thickBot="1">
      <c r="G273" s="32">
        <v>-0.23304414933835199</v>
      </c>
      <c r="H273" s="33">
        <v>0.10687815576726001</v>
      </c>
      <c r="I273" s="33">
        <v>-3.5443463720201997E-2</v>
      </c>
      <c r="J273" s="33">
        <v>4.7158306285583998E-2</v>
      </c>
      <c r="K273" s="33">
        <v>7.8916495279459972E-2</v>
      </c>
      <c r="L273" s="39">
        <v>-8.2384207077111971E-2</v>
      </c>
      <c r="M273">
        <v>0</v>
      </c>
      <c r="N273">
        <v>0</v>
      </c>
      <c r="O273">
        <v>0</v>
      </c>
      <c r="P273">
        <v>0</v>
      </c>
      <c r="Q273">
        <v>0</v>
      </c>
      <c r="R273" s="38">
        <v>0</v>
      </c>
      <c r="U273" s="32">
        <v>0</v>
      </c>
      <c r="V273" s="33">
        <v>0</v>
      </c>
      <c r="W273" s="33">
        <v>0</v>
      </c>
      <c r="X273" s="33">
        <v>-2.5571405472455996E-2</v>
      </c>
      <c r="Y273" s="33">
        <v>-1.0440325572490999E-2</v>
      </c>
      <c r="Z273" s="39">
        <v>0.24329983241072098</v>
      </c>
      <c r="AA273">
        <v>0</v>
      </c>
      <c r="AB273">
        <v>0</v>
      </c>
      <c r="AC273">
        <v>0</v>
      </c>
      <c r="AD273">
        <v>0</v>
      </c>
      <c r="AE273">
        <v>0</v>
      </c>
      <c r="AF273" s="38">
        <v>0</v>
      </c>
    </row>
    <row r="274" spans="7:32">
      <c r="G274" s="31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8">
        <v>0</v>
      </c>
      <c r="U274" s="31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0.28671759662694396</v>
      </c>
      <c r="AB274">
        <v>-2.0541767679835288E-6</v>
      </c>
      <c r="AC274">
        <v>-1.984102399807397E-7</v>
      </c>
      <c r="AD274">
        <v>0</v>
      </c>
      <c r="AE274">
        <v>0</v>
      </c>
      <c r="AF274" s="38">
        <v>0</v>
      </c>
    </row>
    <row r="275" spans="7:32">
      <c r="G275" s="31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8">
        <v>0</v>
      </c>
      <c r="U275" s="31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-2.0541767679904677E-6</v>
      </c>
      <c r="AB275">
        <v>0.28672024554700792</v>
      </c>
      <c r="AC275">
        <v>3.5541811199690798E-7</v>
      </c>
      <c r="AD275">
        <v>0</v>
      </c>
      <c r="AE275">
        <v>0</v>
      </c>
      <c r="AF275" s="38">
        <v>0</v>
      </c>
    </row>
    <row r="276" spans="7:32">
      <c r="G276" s="31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8">
        <v>0</v>
      </c>
      <c r="U276" s="31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-1.9841023995992302E-7</v>
      </c>
      <c r="AB276">
        <v>3.5541811199690798E-7</v>
      </c>
      <c r="AC276">
        <v>0.28672089020825597</v>
      </c>
      <c r="AD276">
        <v>0</v>
      </c>
      <c r="AE276">
        <v>0</v>
      </c>
      <c r="AF276" s="38">
        <v>0</v>
      </c>
    </row>
    <row r="277" spans="7:32">
      <c r="G277" s="31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8">
        <v>0</v>
      </c>
      <c r="U277" s="31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0.42357325184348205</v>
      </c>
      <c r="AE277">
        <v>-0.14210238461556401</v>
      </c>
      <c r="AF277" s="38">
        <v>-2.5596591681643983E-2</v>
      </c>
    </row>
    <row r="278" spans="7:32">
      <c r="G278" s="31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8">
        <v>0</v>
      </c>
      <c r="U278" s="31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-0.14210238461556401</v>
      </c>
      <c r="AE278">
        <v>0.31494011195780397</v>
      </c>
      <c r="AF278" s="38">
        <v>-1.0367813039907997E-2</v>
      </c>
    </row>
    <row r="279" spans="7:32" ht="15" thickBot="1">
      <c r="G279" s="32">
        <v>0</v>
      </c>
      <c r="H279" s="33">
        <v>0</v>
      </c>
      <c r="I279" s="33">
        <v>0</v>
      </c>
      <c r="J279" s="33">
        <v>0</v>
      </c>
      <c r="K279" s="33">
        <v>0</v>
      </c>
      <c r="L279" s="33">
        <v>0</v>
      </c>
      <c r="M279" s="33">
        <v>0</v>
      </c>
      <c r="N279" s="33">
        <v>0</v>
      </c>
      <c r="O279" s="33">
        <v>0</v>
      </c>
      <c r="P279" s="33">
        <v>0</v>
      </c>
      <c r="Q279" s="33">
        <v>0</v>
      </c>
      <c r="R279" s="39">
        <v>0</v>
      </c>
      <c r="U279" s="32">
        <v>0</v>
      </c>
      <c r="V279" s="33">
        <v>0</v>
      </c>
      <c r="W279" s="33">
        <v>0</v>
      </c>
      <c r="X279" s="33">
        <v>0</v>
      </c>
      <c r="Y279" s="33">
        <v>0</v>
      </c>
      <c r="Z279" s="33">
        <v>0</v>
      </c>
      <c r="AA279" s="33">
        <v>0</v>
      </c>
      <c r="AB279" s="33">
        <v>0</v>
      </c>
      <c r="AC279" s="33">
        <v>0</v>
      </c>
      <c r="AD279" s="33">
        <v>-2.5596591681643986E-2</v>
      </c>
      <c r="AE279" s="33">
        <v>-1.0367813039907983E-2</v>
      </c>
      <c r="AF279" s="39">
        <v>0.24341615697588401</v>
      </c>
    </row>
    <row r="281" spans="7:32" ht="15" thickBot="1">
      <c r="G281" s="45" t="s">
        <v>30</v>
      </c>
      <c r="H281">
        <v>6</v>
      </c>
      <c r="U281" s="45" t="s">
        <v>30</v>
      </c>
      <c r="V281">
        <v>6</v>
      </c>
    </row>
    <row r="282" spans="7:32">
      <c r="G282" s="24">
        <f t="array" ref="G282:R293">TRANSPOSE(G86:R97)</f>
        <v>7.3216125736299967E-4</v>
      </c>
      <c r="H282" s="25">
        <v>-2.4140829585749999E-3</v>
      </c>
      <c r="I282" s="25">
        <v>2.5140592824000017E-4</v>
      </c>
      <c r="J282" s="25">
        <v>1.2238002272320003E-3</v>
      </c>
      <c r="K282" s="25">
        <v>1.633065982008E-3</v>
      </c>
      <c r="L282" s="34">
        <v>-6.8882441241599989E-4</v>
      </c>
      <c r="M282" s="35">
        <v>0</v>
      </c>
      <c r="N282" s="35">
        <v>0</v>
      </c>
      <c r="O282" s="35">
        <v>0</v>
      </c>
      <c r="P282" s="35">
        <v>0</v>
      </c>
      <c r="Q282" s="35">
        <v>0</v>
      </c>
      <c r="R282" s="41">
        <v>0</v>
      </c>
      <c r="U282" s="24">
        <f t="array" ref="U282:AF293">TRANSPOSE(U86:AF97)</f>
        <v>0.28672045040844796</v>
      </c>
      <c r="V282" s="25">
        <v>1.4731673600443251E-7</v>
      </c>
      <c r="W282" s="25">
        <v>1.0288087040136173E-6</v>
      </c>
      <c r="X282" s="25">
        <v>0</v>
      </c>
      <c r="Y282" s="25">
        <v>0</v>
      </c>
      <c r="Z282" s="34">
        <v>0</v>
      </c>
      <c r="AA282" s="35">
        <v>0</v>
      </c>
      <c r="AB282" s="35">
        <v>0</v>
      </c>
      <c r="AC282" s="35">
        <v>0</v>
      </c>
      <c r="AD282" s="35">
        <v>0</v>
      </c>
      <c r="AE282" s="35">
        <v>0</v>
      </c>
      <c r="AF282" s="41">
        <v>0</v>
      </c>
    </row>
    <row r="283" spans="7:32">
      <c r="G283" s="31">
        <v>-2.4114719897599998E-3</v>
      </c>
      <c r="H283">
        <v>2.0191186981940003E-3</v>
      </c>
      <c r="I283">
        <v>-3.2995866453100001E-3</v>
      </c>
      <c r="J283">
        <v>-1.0440444725559998E-3</v>
      </c>
      <c r="K283">
        <v>2.8570983951699998E-3</v>
      </c>
      <c r="L283" s="38">
        <v>1.6922387987460005E-3</v>
      </c>
      <c r="M283">
        <v>0</v>
      </c>
      <c r="N283">
        <v>0</v>
      </c>
      <c r="O283">
        <v>0</v>
      </c>
      <c r="P283">
        <v>0</v>
      </c>
      <c r="Q283">
        <v>0</v>
      </c>
      <c r="R283" s="38">
        <v>0</v>
      </c>
      <c r="U283" s="31">
        <v>1.4731673600443251E-7</v>
      </c>
      <c r="V283">
        <v>0.28671995725004795</v>
      </c>
      <c r="W283">
        <v>-1.4771814399461292E-7</v>
      </c>
      <c r="X283">
        <v>0</v>
      </c>
      <c r="Y283">
        <v>0</v>
      </c>
      <c r="Z283" s="38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8">
        <v>0</v>
      </c>
    </row>
    <row r="284" spans="7:32">
      <c r="G284" s="31">
        <v>2.3245325912999988E-4</v>
      </c>
      <c r="H284">
        <v>-3.286724707157E-3</v>
      </c>
      <c r="I284">
        <v>1.6787407892469995E-3</v>
      </c>
      <c r="J284">
        <v>-3.2178776121160003E-3</v>
      </c>
      <c r="K284">
        <v>-2.8405337710449997E-3</v>
      </c>
      <c r="L284" s="38">
        <v>-3.7615576017450006E-3</v>
      </c>
      <c r="M284">
        <v>0</v>
      </c>
      <c r="N284">
        <v>0</v>
      </c>
      <c r="O284">
        <v>0</v>
      </c>
      <c r="P284">
        <v>0</v>
      </c>
      <c r="Q284">
        <v>0</v>
      </c>
      <c r="R284" s="38">
        <v>0</v>
      </c>
      <c r="U284" s="31">
        <v>1.0288087040136173E-6</v>
      </c>
      <c r="V284">
        <v>-1.4771814398073513E-7</v>
      </c>
      <c r="W284">
        <v>0.28672263326515196</v>
      </c>
      <c r="X284">
        <v>0</v>
      </c>
      <c r="Y284">
        <v>0</v>
      </c>
      <c r="Z284" s="38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8">
        <v>0</v>
      </c>
    </row>
    <row r="285" spans="7:32">
      <c r="G285" s="31">
        <v>-1.2322729134410001E-3</v>
      </c>
      <c r="H285">
        <v>1.0773923159259999E-3</v>
      </c>
      <c r="I285">
        <v>3.2119756060979996E-3</v>
      </c>
      <c r="J285">
        <v>-8.2465503678769998E-3</v>
      </c>
      <c r="K285">
        <v>-4.5267667426169998E-3</v>
      </c>
      <c r="L285" s="38">
        <v>3.1591313986569984E-3</v>
      </c>
      <c r="M285">
        <v>0</v>
      </c>
      <c r="N285">
        <v>0</v>
      </c>
      <c r="O285">
        <v>0</v>
      </c>
      <c r="P285">
        <v>0</v>
      </c>
      <c r="Q285">
        <v>0</v>
      </c>
      <c r="R285" s="38">
        <v>0</v>
      </c>
      <c r="U285" s="31">
        <v>0</v>
      </c>
      <c r="V285">
        <v>0</v>
      </c>
      <c r="W285">
        <v>0</v>
      </c>
      <c r="X285">
        <v>0.42264039068162695</v>
      </c>
      <c r="Y285">
        <v>-0.14236023080252003</v>
      </c>
      <c r="Z285" s="38">
        <v>-2.5995652340801985E-2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8">
        <v>0</v>
      </c>
    </row>
    <row r="286" spans="7:32">
      <c r="G286" s="31">
        <v>-1.6586770472359999E-3</v>
      </c>
      <c r="H286">
        <v>-2.8279144866939997E-3</v>
      </c>
      <c r="I286">
        <v>2.8368290867039989E-3</v>
      </c>
      <c r="J286">
        <v>-4.5225154972300006E-3</v>
      </c>
      <c r="K286">
        <v>-3.3174988252720004E-3</v>
      </c>
      <c r="L286" s="38">
        <v>-5.6982038488779998E-3</v>
      </c>
      <c r="M286">
        <v>0</v>
      </c>
      <c r="N286">
        <v>0</v>
      </c>
      <c r="O286">
        <v>0</v>
      </c>
      <c r="P286">
        <v>0</v>
      </c>
      <c r="Q286">
        <v>0</v>
      </c>
      <c r="R286" s="38">
        <v>0</v>
      </c>
      <c r="U286" s="31">
        <v>0</v>
      </c>
      <c r="V286">
        <v>0</v>
      </c>
      <c r="W286">
        <v>0</v>
      </c>
      <c r="X286">
        <v>-0.14236023080251997</v>
      </c>
      <c r="Y286">
        <v>0.316020039492104</v>
      </c>
      <c r="Z286" s="38">
        <v>-1.0154609345707985E-2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8">
        <v>0</v>
      </c>
    </row>
    <row r="287" spans="7:32" ht="15" thickBot="1">
      <c r="G287" s="32">
        <v>6.8038573630199977E-4</v>
      </c>
      <c r="H287" s="33">
        <v>-1.6992080713689999E-3</v>
      </c>
      <c r="I287" s="33">
        <v>3.7695663741360002E-3</v>
      </c>
      <c r="J287" s="33">
        <v>3.167675662007E-3</v>
      </c>
      <c r="K287" s="33">
        <v>-5.712527703146E-3</v>
      </c>
      <c r="L287" s="39">
        <v>-6.3860057135050009E-3</v>
      </c>
      <c r="M287">
        <v>0</v>
      </c>
      <c r="N287">
        <v>0</v>
      </c>
      <c r="O287">
        <v>0</v>
      </c>
      <c r="P287">
        <v>0</v>
      </c>
      <c r="Q287">
        <v>0</v>
      </c>
      <c r="R287" s="38">
        <v>0</v>
      </c>
      <c r="U287" s="32">
        <v>0</v>
      </c>
      <c r="V287" s="33">
        <v>0</v>
      </c>
      <c r="W287" s="33">
        <v>0</v>
      </c>
      <c r="X287" s="33">
        <v>-2.5995652340801985E-2</v>
      </c>
      <c r="Y287" s="33">
        <v>-1.0154609345707985E-2</v>
      </c>
      <c r="Z287" s="39">
        <v>0.24327209845861802</v>
      </c>
      <c r="AA287">
        <v>0</v>
      </c>
      <c r="AB287">
        <v>0</v>
      </c>
      <c r="AC287">
        <v>0</v>
      </c>
      <c r="AD287">
        <v>0</v>
      </c>
      <c r="AE287">
        <v>0</v>
      </c>
      <c r="AF287" s="38">
        <v>0</v>
      </c>
    </row>
    <row r="288" spans="7:32">
      <c r="G288" s="31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8">
        <v>0</v>
      </c>
      <c r="U288" s="31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0.28672130059059198</v>
      </c>
      <c r="AB288">
        <v>-4.0192409599126844E-7</v>
      </c>
      <c r="AC288">
        <v>-9.000427520014509E-7</v>
      </c>
      <c r="AD288">
        <v>0</v>
      </c>
      <c r="AE288">
        <v>0</v>
      </c>
      <c r="AF288" s="38">
        <v>0</v>
      </c>
    </row>
    <row r="289" spans="7:32">
      <c r="G289" s="31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8">
        <v>0</v>
      </c>
      <c r="U289" s="31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-4.0192409600514623E-7</v>
      </c>
      <c r="AB289">
        <v>0.28672082976767999</v>
      </c>
      <c r="AC289">
        <v>-3.5581952000096617E-7</v>
      </c>
      <c r="AD289">
        <v>0</v>
      </c>
      <c r="AE289">
        <v>0</v>
      </c>
      <c r="AF289" s="38">
        <v>0</v>
      </c>
    </row>
    <row r="290" spans="7:32">
      <c r="G290" s="31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8">
        <v>0</v>
      </c>
      <c r="U290" s="31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-9.00042751994512E-7</v>
      </c>
      <c r="AB290">
        <v>-3.5581952000096617E-7</v>
      </c>
      <c r="AC290">
        <v>0.28672098571468801</v>
      </c>
      <c r="AD290">
        <v>0</v>
      </c>
      <c r="AE290">
        <v>0</v>
      </c>
      <c r="AF290" s="38">
        <v>0</v>
      </c>
    </row>
    <row r="291" spans="7:32">
      <c r="G291" s="3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8">
        <v>0</v>
      </c>
      <c r="U291" s="3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0.42266143494569397</v>
      </c>
      <c r="AE291">
        <v>-0.14235450243087602</v>
      </c>
      <c r="AF291" s="38">
        <v>-2.6020639958801991E-2</v>
      </c>
    </row>
    <row r="292" spans="7:32">
      <c r="G292" s="31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8">
        <v>0</v>
      </c>
      <c r="U292" s="31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-0.14235450243087597</v>
      </c>
      <c r="AE292">
        <v>0.31598947180659603</v>
      </c>
      <c r="AF292" s="38">
        <v>-1.0134439315350005E-2</v>
      </c>
    </row>
    <row r="293" spans="7:32" ht="15" thickBot="1">
      <c r="G293" s="32">
        <v>0</v>
      </c>
      <c r="H293" s="33">
        <v>0</v>
      </c>
      <c r="I293" s="33">
        <v>0</v>
      </c>
      <c r="J293" s="33">
        <v>0</v>
      </c>
      <c r="K293" s="33">
        <v>0</v>
      </c>
      <c r="L293" s="33">
        <v>0</v>
      </c>
      <c r="M293" s="33">
        <v>0</v>
      </c>
      <c r="N293" s="33">
        <v>0</v>
      </c>
      <c r="O293" s="33">
        <v>0</v>
      </c>
      <c r="P293" s="33">
        <v>0</v>
      </c>
      <c r="Q293" s="33">
        <v>0</v>
      </c>
      <c r="R293" s="39">
        <v>0</v>
      </c>
      <c r="U293" s="32">
        <v>0</v>
      </c>
      <c r="V293" s="33">
        <v>0</v>
      </c>
      <c r="W293" s="33">
        <v>0</v>
      </c>
      <c r="X293" s="33">
        <v>0</v>
      </c>
      <c r="Y293" s="33">
        <v>0</v>
      </c>
      <c r="Z293" s="33">
        <v>0</v>
      </c>
      <c r="AA293" s="33">
        <v>0</v>
      </c>
      <c r="AB293" s="33">
        <v>0</v>
      </c>
      <c r="AC293" s="33">
        <v>0</v>
      </c>
      <c r="AD293" s="33">
        <v>-2.6020639958801984E-2</v>
      </c>
      <c r="AE293" s="33">
        <v>-1.0134439315350005E-2</v>
      </c>
      <c r="AF293" s="39">
        <v>0.24328334893491299</v>
      </c>
    </row>
    <row r="295" spans="7:32" ht="15" thickBot="1">
      <c r="G295" s="45" t="s">
        <v>31</v>
      </c>
      <c r="H295">
        <v>5</v>
      </c>
      <c r="U295" s="45" t="s">
        <v>31</v>
      </c>
      <c r="V295">
        <v>5</v>
      </c>
    </row>
    <row r="296" spans="7:32">
      <c r="G296" s="24">
        <f t="array" ref="G296:R307">TRANSPOSE(G72:R83)</f>
        <v>6.5384951869410001E-3</v>
      </c>
      <c r="H296" s="25">
        <v>1.9696323592190003E-3</v>
      </c>
      <c r="I296" s="25">
        <v>-5.072348952454001E-3</v>
      </c>
      <c r="J296" s="25">
        <v>2.399417812531E-3</v>
      </c>
      <c r="K296" s="25">
        <v>6.5483035612580003E-3</v>
      </c>
      <c r="L296" s="34">
        <v>4.7462298351830003E-3</v>
      </c>
      <c r="M296" s="35">
        <v>0</v>
      </c>
      <c r="N296" s="35">
        <v>0</v>
      </c>
      <c r="O296" s="35">
        <v>0</v>
      </c>
      <c r="P296" s="35">
        <v>0</v>
      </c>
      <c r="Q296" s="35">
        <v>0</v>
      </c>
      <c r="R296" s="41">
        <v>0</v>
      </c>
      <c r="U296" s="24">
        <f t="array" ref="U296:AF307">TRANSPOSE(U72:AF83)</f>
        <v>0.28671897494732801</v>
      </c>
      <c r="V296" s="25">
        <v>1.0663976959882082E-6</v>
      </c>
      <c r="W296" s="25">
        <v>-1.9158630400056831E-6</v>
      </c>
      <c r="X296" s="25">
        <v>0</v>
      </c>
      <c r="Y296" s="25">
        <v>0</v>
      </c>
      <c r="Z296" s="34">
        <v>0</v>
      </c>
      <c r="AA296" s="35">
        <v>0</v>
      </c>
      <c r="AB296" s="35">
        <v>0</v>
      </c>
      <c r="AC296" s="35">
        <v>0</v>
      </c>
      <c r="AD296" s="35">
        <v>0</v>
      </c>
      <c r="AE296" s="35">
        <v>0</v>
      </c>
      <c r="AF296" s="41">
        <v>0</v>
      </c>
    </row>
    <row r="297" spans="7:32">
      <c r="G297" s="31">
        <v>1.972849085603E-3</v>
      </c>
      <c r="H297">
        <v>2.8909794635499999E-4</v>
      </c>
      <c r="I297">
        <v>-1.4252575194679997E-3</v>
      </c>
      <c r="J297">
        <v>1.9573694342580003E-3</v>
      </c>
      <c r="K297">
        <v>1.3631414449199993E-3</v>
      </c>
      <c r="L297" s="38">
        <v>2.3648379487419997E-3</v>
      </c>
      <c r="M297">
        <v>0</v>
      </c>
      <c r="N297">
        <v>0</v>
      </c>
      <c r="O297">
        <v>0</v>
      </c>
      <c r="P297">
        <v>0</v>
      </c>
      <c r="Q297">
        <v>0</v>
      </c>
      <c r="R297" s="38">
        <v>0</v>
      </c>
      <c r="U297" s="31">
        <v>1.0663976959882082E-6</v>
      </c>
      <c r="V297">
        <v>0.28672197051187198</v>
      </c>
      <c r="W297">
        <v>1.1447296000000051E-6</v>
      </c>
      <c r="X297">
        <v>0</v>
      </c>
      <c r="Y297">
        <v>0</v>
      </c>
      <c r="Z297" s="38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8">
        <v>0</v>
      </c>
    </row>
    <row r="298" spans="7:32">
      <c r="G298" s="31">
        <v>-5.0639278484939992E-3</v>
      </c>
      <c r="H298">
        <v>-1.4258499887850001E-3</v>
      </c>
      <c r="I298">
        <v>2.9824143762089998E-3</v>
      </c>
      <c r="J298">
        <v>-3.0835348434600052E-4</v>
      </c>
      <c r="K298">
        <v>-5.6156018259899999E-3</v>
      </c>
      <c r="L298" s="38">
        <v>-2.560310909844001E-3</v>
      </c>
      <c r="M298">
        <v>0</v>
      </c>
      <c r="N298">
        <v>0</v>
      </c>
      <c r="O298">
        <v>0</v>
      </c>
      <c r="P298">
        <v>0</v>
      </c>
      <c r="Q298">
        <v>0</v>
      </c>
      <c r="R298" s="38">
        <v>0</v>
      </c>
      <c r="U298" s="31">
        <v>-1.9158630400056831E-6</v>
      </c>
      <c r="V298">
        <v>1.1447296000000051E-6</v>
      </c>
      <c r="W298">
        <v>0.28672164476927997</v>
      </c>
      <c r="X298">
        <v>0</v>
      </c>
      <c r="Y298">
        <v>0</v>
      </c>
      <c r="Z298" s="3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8">
        <v>0</v>
      </c>
    </row>
    <row r="299" spans="7:32">
      <c r="G299" s="31">
        <v>-2.3903348843919989E-3</v>
      </c>
      <c r="H299">
        <v>-1.9524763762180002E-3</v>
      </c>
      <c r="I299">
        <v>3.0872604059799973E-4</v>
      </c>
      <c r="J299">
        <v>-4.0700937051400018E-4</v>
      </c>
      <c r="K299">
        <v>-1.763819840319999E-4</v>
      </c>
      <c r="L299" s="38">
        <v>-3.4082457249419999E-3</v>
      </c>
      <c r="M299">
        <v>0</v>
      </c>
      <c r="N299">
        <v>0</v>
      </c>
      <c r="O299">
        <v>0</v>
      </c>
      <c r="P299">
        <v>0</v>
      </c>
      <c r="Q299">
        <v>0</v>
      </c>
      <c r="R299" s="38">
        <v>0</v>
      </c>
      <c r="U299" s="31">
        <v>0</v>
      </c>
      <c r="V299">
        <v>0</v>
      </c>
      <c r="W299">
        <v>0</v>
      </c>
      <c r="X299">
        <v>0.42304338066433106</v>
      </c>
      <c r="Y299">
        <v>-0.14219403604189104</v>
      </c>
      <c r="Z299" s="38">
        <v>-2.6102987602994007E-2</v>
      </c>
      <c r="AA299">
        <v>0</v>
      </c>
      <c r="AB299">
        <v>0</v>
      </c>
      <c r="AC299">
        <v>0</v>
      </c>
      <c r="AD299">
        <v>0</v>
      </c>
      <c r="AE299">
        <v>0</v>
      </c>
      <c r="AF299" s="38">
        <v>0</v>
      </c>
    </row>
    <row r="300" spans="7:32">
      <c r="G300" s="31">
        <v>-6.5526816938489994E-3</v>
      </c>
      <c r="H300">
        <v>-1.3714332821100003E-3</v>
      </c>
      <c r="I300">
        <v>5.6099573153789994E-3</v>
      </c>
      <c r="J300">
        <v>-1.8336923058699965E-4</v>
      </c>
      <c r="K300">
        <v>-9.5732440375039998E-3</v>
      </c>
      <c r="L300" s="38">
        <v>-2.9741789120049994E-3</v>
      </c>
      <c r="M300">
        <v>0</v>
      </c>
      <c r="N300">
        <v>0</v>
      </c>
      <c r="O300">
        <v>0</v>
      </c>
      <c r="P300">
        <v>0</v>
      </c>
      <c r="Q300">
        <v>0</v>
      </c>
      <c r="R300" s="38">
        <v>0</v>
      </c>
      <c r="U300" s="31">
        <v>0</v>
      </c>
      <c r="V300">
        <v>0</v>
      </c>
      <c r="W300">
        <v>0</v>
      </c>
      <c r="X300">
        <v>-0.14219403604189107</v>
      </c>
      <c r="Y300">
        <v>0.31560321881376907</v>
      </c>
      <c r="Z300" s="38">
        <v>-1.0111380493831992E-2</v>
      </c>
      <c r="AA300">
        <v>0</v>
      </c>
      <c r="AB300">
        <v>0</v>
      </c>
      <c r="AC300">
        <v>0</v>
      </c>
      <c r="AD300">
        <v>0</v>
      </c>
      <c r="AE300">
        <v>0</v>
      </c>
      <c r="AF300" s="38">
        <v>0</v>
      </c>
    </row>
    <row r="301" spans="7:32" ht="15" thickBot="1">
      <c r="G301" s="32">
        <v>-4.7477978530679988E-3</v>
      </c>
      <c r="H301" s="33">
        <v>-2.3811452018579998E-3</v>
      </c>
      <c r="I301" s="33">
        <v>2.5640462285939996E-3</v>
      </c>
      <c r="J301" s="33">
        <v>-3.4065623653559999E-3</v>
      </c>
      <c r="K301" s="33">
        <v>-2.9592238588889994E-3</v>
      </c>
      <c r="L301" s="39">
        <v>-4.6897385363609996E-3</v>
      </c>
      <c r="M301">
        <v>0</v>
      </c>
      <c r="N301">
        <v>0</v>
      </c>
      <c r="O301">
        <v>0</v>
      </c>
      <c r="P301">
        <v>0</v>
      </c>
      <c r="Q301">
        <v>0</v>
      </c>
      <c r="R301" s="38">
        <v>0</v>
      </c>
      <c r="U301" s="32">
        <v>0</v>
      </c>
      <c r="V301" s="33">
        <v>0</v>
      </c>
      <c r="W301" s="33">
        <v>0</v>
      </c>
      <c r="X301" s="33">
        <v>-2.6102987602994E-2</v>
      </c>
      <c r="Y301" s="33">
        <v>-1.0111380493832006E-2</v>
      </c>
      <c r="Z301" s="39">
        <v>0.24328466301229798</v>
      </c>
      <c r="AA301">
        <v>0</v>
      </c>
      <c r="AB301">
        <v>0</v>
      </c>
      <c r="AC301">
        <v>0</v>
      </c>
      <c r="AD301">
        <v>0</v>
      </c>
      <c r="AE301">
        <v>0</v>
      </c>
      <c r="AF301" s="38">
        <v>0</v>
      </c>
    </row>
    <row r="302" spans="7:32">
      <c r="G302" s="31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8">
        <v>0</v>
      </c>
      <c r="U302" s="31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0.28671715972300799</v>
      </c>
      <c r="AB302">
        <v>1.2888063998656163E-7</v>
      </c>
      <c r="AC302">
        <v>-5.6340480003580495E-8</v>
      </c>
      <c r="AD302">
        <v>0</v>
      </c>
      <c r="AE302">
        <v>0</v>
      </c>
      <c r="AF302" s="38">
        <v>0</v>
      </c>
    </row>
    <row r="303" spans="7:32">
      <c r="G303" s="31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8">
        <v>0</v>
      </c>
      <c r="U303" s="31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1.2888064000737831E-7</v>
      </c>
      <c r="AB303">
        <v>0.28671858317311993</v>
      </c>
      <c r="AC303">
        <v>-3.4870886400639733E-7</v>
      </c>
      <c r="AD303">
        <v>0</v>
      </c>
      <c r="AE303">
        <v>0</v>
      </c>
      <c r="AF303" s="38">
        <v>0</v>
      </c>
    </row>
    <row r="304" spans="7:32">
      <c r="G304" s="31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8">
        <v>0</v>
      </c>
      <c r="U304" s="31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-5.6340480003580495E-8</v>
      </c>
      <c r="AB304">
        <v>-3.4870886399251955E-7</v>
      </c>
      <c r="AC304">
        <v>0.28671948026265598</v>
      </c>
      <c r="AD304">
        <v>0</v>
      </c>
      <c r="AE304">
        <v>0</v>
      </c>
      <c r="AF304" s="38">
        <v>0</v>
      </c>
    </row>
    <row r="305" spans="7:32">
      <c r="G305" s="31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8">
        <v>0</v>
      </c>
      <c r="U305" s="31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0.42317318390057707</v>
      </c>
      <c r="AE305">
        <v>-0.14216130730063403</v>
      </c>
      <c r="AF305" s="38">
        <v>-2.6080283947971003E-2</v>
      </c>
    </row>
    <row r="306" spans="7:32">
      <c r="G306" s="31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8">
        <v>0</v>
      </c>
      <c r="U306" s="31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-0.14216130730063403</v>
      </c>
      <c r="AE306">
        <v>0.31541648320072402</v>
      </c>
      <c r="AF306" s="38">
        <v>-1.0103202244938006E-2</v>
      </c>
    </row>
    <row r="307" spans="7:32" ht="15" thickBot="1">
      <c r="G307" s="32">
        <v>0</v>
      </c>
      <c r="H307" s="33">
        <v>0</v>
      </c>
      <c r="I307" s="33">
        <v>0</v>
      </c>
      <c r="J307" s="33">
        <v>0</v>
      </c>
      <c r="K307" s="33">
        <v>0</v>
      </c>
      <c r="L307" s="33">
        <v>0</v>
      </c>
      <c r="M307" s="33">
        <v>0</v>
      </c>
      <c r="N307" s="33">
        <v>0</v>
      </c>
      <c r="O307" s="33">
        <v>0</v>
      </c>
      <c r="P307" s="33">
        <v>0</v>
      </c>
      <c r="Q307" s="33">
        <v>0</v>
      </c>
      <c r="R307" s="39">
        <v>0</v>
      </c>
      <c r="U307" s="32">
        <v>0</v>
      </c>
      <c r="V307" s="33">
        <v>0</v>
      </c>
      <c r="W307" s="33">
        <v>0</v>
      </c>
      <c r="X307" s="33">
        <v>0</v>
      </c>
      <c r="Y307" s="33">
        <v>0</v>
      </c>
      <c r="Z307" s="33">
        <v>0</v>
      </c>
      <c r="AA307" s="33">
        <v>0</v>
      </c>
      <c r="AB307" s="33">
        <v>0</v>
      </c>
      <c r="AC307" s="33">
        <v>0</v>
      </c>
      <c r="AD307" s="33">
        <v>-2.6080283947971E-2</v>
      </c>
      <c r="AE307" s="33">
        <v>-1.0103202244937992E-2</v>
      </c>
      <c r="AF307" s="39">
        <v>0.24333404814960299</v>
      </c>
    </row>
    <row r="309" spans="7:32" ht="15" thickBot="1">
      <c r="G309" s="45" t="s">
        <v>32</v>
      </c>
      <c r="H309">
        <v>4</v>
      </c>
      <c r="U309" s="45" t="s">
        <v>32</v>
      </c>
      <c r="V309">
        <v>4</v>
      </c>
    </row>
    <row r="310" spans="7:32">
      <c r="G310" s="24">
        <f t="array" ref="G310:R321">TRANSPOSE(G58:R69)</f>
        <v>-0.60300073998283799</v>
      </c>
      <c r="H310" s="25">
        <v>-0.23849693313759301</v>
      </c>
      <c r="I310" s="25">
        <v>0.17217482790902996</v>
      </c>
      <c r="J310" s="25">
        <v>1.4620486297289025E-2</v>
      </c>
      <c r="K310" s="25">
        <v>-0.44528295429489201</v>
      </c>
      <c r="L310" s="34">
        <v>-0.45479079810752698</v>
      </c>
      <c r="M310" s="35">
        <v>0</v>
      </c>
      <c r="N310" s="35">
        <v>0</v>
      </c>
      <c r="O310" s="35">
        <v>0</v>
      </c>
      <c r="P310" s="35">
        <v>0</v>
      </c>
      <c r="Q310" s="35">
        <v>0</v>
      </c>
      <c r="R310" s="41">
        <v>0</v>
      </c>
      <c r="U310" s="24">
        <f t="array" ref="U310:AF321">TRANSPOSE(U58:AF69)</f>
        <v>0.28672264866201602</v>
      </c>
      <c r="V310" s="25">
        <v>5.2670464004145323E-8</v>
      </c>
      <c r="W310" s="25">
        <v>-2.0472381440164722E-6</v>
      </c>
      <c r="X310" s="25">
        <v>0</v>
      </c>
      <c r="Y310" s="25">
        <v>0</v>
      </c>
      <c r="Z310" s="34">
        <v>0</v>
      </c>
      <c r="AA310" s="35">
        <v>0</v>
      </c>
      <c r="AB310" s="35">
        <v>0</v>
      </c>
      <c r="AC310" s="35">
        <v>0</v>
      </c>
      <c r="AD310" s="35">
        <v>0</v>
      </c>
      <c r="AE310" s="35">
        <v>0</v>
      </c>
      <c r="AF310" s="41">
        <v>0</v>
      </c>
    </row>
    <row r="311" spans="7:32">
      <c r="G311" s="31">
        <v>-0.23850929369327603</v>
      </c>
      <c r="H311">
        <v>-0.13410236344781701</v>
      </c>
      <c r="I311">
        <v>8.1547594262667972E-2</v>
      </c>
      <c r="J311">
        <v>1.3999592413957027E-2</v>
      </c>
      <c r="K311">
        <v>-0.217335576421996</v>
      </c>
      <c r="L311" s="38">
        <v>-0.24135620545886102</v>
      </c>
      <c r="M311">
        <v>0</v>
      </c>
      <c r="N311">
        <v>0</v>
      </c>
      <c r="O311">
        <v>0</v>
      </c>
      <c r="P311">
        <v>0</v>
      </c>
      <c r="Q311">
        <v>0</v>
      </c>
      <c r="R311" s="38">
        <v>0</v>
      </c>
      <c r="U311" s="31">
        <v>5.2670464011084217E-8</v>
      </c>
      <c r="V311">
        <v>0.28672280337612799</v>
      </c>
      <c r="W311">
        <v>-5.393203200698693E-8</v>
      </c>
      <c r="X311">
        <v>0</v>
      </c>
      <c r="Y311">
        <v>0</v>
      </c>
      <c r="Z311" s="38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8">
        <v>0</v>
      </c>
    </row>
    <row r="312" spans="7:32">
      <c r="G312" s="31">
        <v>0.17226177683878205</v>
      </c>
      <c r="H312">
        <v>8.1498645395787023E-2</v>
      </c>
      <c r="I312">
        <v>-3.0885289646760003E-2</v>
      </c>
      <c r="J312">
        <v>-3.5727536741689027E-2</v>
      </c>
      <c r="K312">
        <v>0.11387384920476998</v>
      </c>
      <c r="L312" s="38">
        <v>0.12872410790862301</v>
      </c>
      <c r="M312">
        <v>0</v>
      </c>
      <c r="N312">
        <v>0</v>
      </c>
      <c r="O312">
        <v>0</v>
      </c>
      <c r="P312">
        <v>0</v>
      </c>
      <c r="Q312">
        <v>0</v>
      </c>
      <c r="R312" s="38">
        <v>0</v>
      </c>
      <c r="U312" s="31">
        <v>-2.0472381440095333E-6</v>
      </c>
      <c r="V312">
        <v>-5.393203200698693E-8</v>
      </c>
      <c r="W312">
        <v>0.28671971391078399</v>
      </c>
      <c r="X312">
        <v>0</v>
      </c>
      <c r="Y312">
        <v>0</v>
      </c>
      <c r="Z312" s="38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8">
        <v>0</v>
      </c>
    </row>
    <row r="313" spans="7:32">
      <c r="G313" s="31">
        <v>-1.4479119950899025E-2</v>
      </c>
      <c r="H313">
        <v>-1.3841465428461028E-2</v>
      </c>
      <c r="I313">
        <v>3.5852301818591004E-2</v>
      </c>
      <c r="J313">
        <v>-0.121624412296183</v>
      </c>
      <c r="K313">
        <v>3.241488688820196E-2</v>
      </c>
      <c r="L313" s="38">
        <v>-0.204352469014875</v>
      </c>
      <c r="M313">
        <v>0</v>
      </c>
      <c r="N313">
        <v>0</v>
      </c>
      <c r="O313">
        <v>0</v>
      </c>
      <c r="P313">
        <v>0</v>
      </c>
      <c r="Q313">
        <v>0</v>
      </c>
      <c r="R313" s="38">
        <v>0</v>
      </c>
      <c r="U313" s="31">
        <v>0</v>
      </c>
      <c r="V313">
        <v>0</v>
      </c>
      <c r="W313">
        <v>0</v>
      </c>
      <c r="X313">
        <v>0.42326391359736903</v>
      </c>
      <c r="Y313">
        <v>-0.14221257013923097</v>
      </c>
      <c r="Z313" s="38">
        <v>-2.5499079728455002E-2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8">
        <v>0</v>
      </c>
    </row>
    <row r="314" spans="7:32">
      <c r="G314" s="31">
        <v>0.445201854771618</v>
      </c>
      <c r="H314">
        <v>0.21715995929321702</v>
      </c>
      <c r="I314">
        <v>-0.11388965095540196</v>
      </c>
      <c r="J314">
        <v>3.2521559952006965E-2</v>
      </c>
      <c r="K314">
        <v>0.268605811672051</v>
      </c>
      <c r="L314" s="38">
        <v>0.48473081777555294</v>
      </c>
      <c r="M314">
        <v>0</v>
      </c>
      <c r="N314">
        <v>0</v>
      </c>
      <c r="O314">
        <v>0</v>
      </c>
      <c r="P314">
        <v>0</v>
      </c>
      <c r="Q314">
        <v>0</v>
      </c>
      <c r="R314" s="38">
        <v>0</v>
      </c>
      <c r="U314" s="31">
        <v>0</v>
      </c>
      <c r="V314">
        <v>0</v>
      </c>
      <c r="W314">
        <v>0</v>
      </c>
      <c r="X314">
        <v>-0.14221257013923103</v>
      </c>
      <c r="Y314">
        <v>0.31533983310966701</v>
      </c>
      <c r="Z314" s="38">
        <v>-1.0456350447398982E-2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8">
        <v>0</v>
      </c>
    </row>
    <row r="315" spans="7:32" ht="15" thickBot="1">
      <c r="G315" s="32">
        <v>0.45551078204924</v>
      </c>
      <c r="H315" s="33">
        <v>0.24166025763314403</v>
      </c>
      <c r="I315" s="33">
        <v>-0.12877167432764197</v>
      </c>
      <c r="J315" s="33">
        <v>-0.20459951386096303</v>
      </c>
      <c r="K315" s="33">
        <v>0.485178558121936</v>
      </c>
      <c r="L315" s="39">
        <v>0.21123206277885295</v>
      </c>
      <c r="M315">
        <v>0</v>
      </c>
      <c r="N315">
        <v>0</v>
      </c>
      <c r="O315">
        <v>0</v>
      </c>
      <c r="P315">
        <v>0</v>
      </c>
      <c r="Q315">
        <v>0</v>
      </c>
      <c r="R315" s="38">
        <v>0</v>
      </c>
      <c r="U315" s="32">
        <v>0</v>
      </c>
      <c r="V315" s="33">
        <v>0</v>
      </c>
      <c r="W315" s="33">
        <v>0</v>
      </c>
      <c r="X315" s="33">
        <v>-2.5499079728455002E-2</v>
      </c>
      <c r="Y315" s="33">
        <v>-1.0456350447398982E-2</v>
      </c>
      <c r="Z315" s="39">
        <v>0.243333319445657</v>
      </c>
      <c r="AA315">
        <v>0</v>
      </c>
      <c r="AB315">
        <v>0</v>
      </c>
      <c r="AC315">
        <v>0</v>
      </c>
      <c r="AD315">
        <v>0</v>
      </c>
      <c r="AE315">
        <v>0</v>
      </c>
      <c r="AF315" s="38">
        <v>0</v>
      </c>
    </row>
    <row r="316" spans="7:32">
      <c r="G316" s="31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8">
        <v>0</v>
      </c>
      <c r="U316" s="31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0.28672293695897599</v>
      </c>
      <c r="AB316">
        <v>6.7479551999621856E-7</v>
      </c>
      <c r="AC316">
        <v>-6.454067200817315E-8</v>
      </c>
      <c r="AD316">
        <v>0</v>
      </c>
      <c r="AE316">
        <v>0</v>
      </c>
      <c r="AF316" s="38">
        <v>0</v>
      </c>
    </row>
    <row r="317" spans="7:32">
      <c r="G317" s="31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8">
        <v>0</v>
      </c>
      <c r="U317" s="31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6.7479551999621856E-7</v>
      </c>
      <c r="AB317">
        <v>0.28672088705433596</v>
      </c>
      <c r="AC317">
        <v>8.5302067198700371E-7</v>
      </c>
      <c r="AD317">
        <v>0</v>
      </c>
      <c r="AE317">
        <v>0</v>
      </c>
      <c r="AF317" s="38">
        <v>0</v>
      </c>
    </row>
    <row r="318" spans="7:32">
      <c r="G318" s="31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8">
        <v>0</v>
      </c>
      <c r="U318" s="31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-6.454067200817315E-8</v>
      </c>
      <c r="AB318">
        <v>8.5302067198700371E-7</v>
      </c>
      <c r="AC318">
        <v>0.28672051431833601</v>
      </c>
      <c r="AD318">
        <v>0</v>
      </c>
      <c r="AE318">
        <v>0</v>
      </c>
      <c r="AF318" s="38">
        <v>0</v>
      </c>
    </row>
    <row r="319" spans="7:32">
      <c r="G319" s="31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8">
        <v>0</v>
      </c>
      <c r="U319" s="31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0.42320844010160302</v>
      </c>
      <c r="AE319">
        <v>-0.14222436543231098</v>
      </c>
      <c r="AF319" s="38">
        <v>-2.5544820786373004E-2</v>
      </c>
    </row>
    <row r="320" spans="7:32">
      <c r="G320" s="31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8">
        <v>0</v>
      </c>
      <c r="U320" s="31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-0.14222436543231098</v>
      </c>
      <c r="AE320">
        <v>0.31539912727620301</v>
      </c>
      <c r="AF320" s="38">
        <v>-1.0427595018919017E-2</v>
      </c>
    </row>
    <row r="321" spans="7:32" ht="15" thickBot="1">
      <c r="G321" s="32">
        <v>0</v>
      </c>
      <c r="H321" s="33">
        <v>0</v>
      </c>
      <c r="I321" s="33">
        <v>0</v>
      </c>
      <c r="J321" s="33">
        <v>0</v>
      </c>
      <c r="K321" s="33">
        <v>0</v>
      </c>
      <c r="L321" s="33">
        <v>0</v>
      </c>
      <c r="M321" s="33">
        <v>0</v>
      </c>
      <c r="N321" s="33">
        <v>0</v>
      </c>
      <c r="O321" s="33">
        <v>0</v>
      </c>
      <c r="P321" s="33">
        <v>0</v>
      </c>
      <c r="Q321" s="33">
        <v>0</v>
      </c>
      <c r="R321" s="39">
        <v>0</v>
      </c>
      <c r="U321" s="32">
        <v>0</v>
      </c>
      <c r="V321" s="33">
        <v>0</v>
      </c>
      <c r="W321" s="33">
        <v>0</v>
      </c>
      <c r="X321" s="33">
        <v>0</v>
      </c>
      <c r="Y321" s="33">
        <v>0</v>
      </c>
      <c r="Z321" s="33">
        <v>0</v>
      </c>
      <c r="AA321" s="33">
        <v>0</v>
      </c>
      <c r="AB321" s="33">
        <v>0</v>
      </c>
      <c r="AC321" s="33">
        <v>0</v>
      </c>
      <c r="AD321" s="33">
        <v>-2.5544820786372997E-2</v>
      </c>
      <c r="AE321" s="33">
        <v>-1.0427595018919003E-2</v>
      </c>
      <c r="AF321" s="39">
        <v>0.243327459891713</v>
      </c>
    </row>
    <row r="323" spans="7:32" ht="15" thickBot="1">
      <c r="G323" s="45" t="s">
        <v>33</v>
      </c>
      <c r="H323">
        <v>3</v>
      </c>
      <c r="U323" s="45" t="s">
        <v>33</v>
      </c>
      <c r="V323">
        <v>3</v>
      </c>
    </row>
    <row r="324" spans="7:32">
      <c r="G324" s="24">
        <f t="array" ref="G324:R335">TRANSPOSE(G44:R55)</f>
        <v>-4.6316064724644015E-2</v>
      </c>
      <c r="H324" s="25">
        <v>-3.0608919597308999E-2</v>
      </c>
      <c r="I324" s="25">
        <v>-0.11963419150250103</v>
      </c>
      <c r="J324" s="25">
        <v>2.9285956918118999E-2</v>
      </c>
      <c r="K324" s="25">
        <v>0.16347114349517303</v>
      </c>
      <c r="L324" s="34">
        <v>-3.4145548903508002E-2</v>
      </c>
      <c r="M324" s="35">
        <v>0</v>
      </c>
      <c r="N324" s="35">
        <v>0</v>
      </c>
      <c r="O324" s="35">
        <v>0</v>
      </c>
      <c r="P324" s="35">
        <v>0</v>
      </c>
      <c r="Q324" s="35">
        <v>0</v>
      </c>
      <c r="R324" s="41">
        <v>0</v>
      </c>
      <c r="U324" s="24">
        <f t="array" ref="U324:AF335">TRANSPOSE(U44:AF55)</f>
        <v>0.28671842458828795</v>
      </c>
      <c r="V324" s="25">
        <v>2.3298007040262192E-6</v>
      </c>
      <c r="W324" s="25">
        <v>-1.7573642239962495E-6</v>
      </c>
      <c r="X324" s="25">
        <v>0</v>
      </c>
      <c r="Y324" s="25">
        <v>0</v>
      </c>
      <c r="Z324" s="34">
        <v>0</v>
      </c>
      <c r="AA324" s="35">
        <v>0</v>
      </c>
      <c r="AB324" s="35">
        <v>0</v>
      </c>
      <c r="AC324" s="35">
        <v>0</v>
      </c>
      <c r="AD324" s="35">
        <v>0</v>
      </c>
      <c r="AE324" s="35">
        <v>0</v>
      </c>
      <c r="AF324" s="41">
        <v>0</v>
      </c>
    </row>
    <row r="325" spans="7:32">
      <c r="G325" s="31">
        <v>-3.0568222731827001E-2</v>
      </c>
      <c r="H325">
        <v>-6.8237643493186978E-2</v>
      </c>
      <c r="I325">
        <v>-8.1470201691636004E-2</v>
      </c>
      <c r="J325">
        <v>4.8208106368080997E-2</v>
      </c>
      <c r="K325">
        <v>8.0677987682497038E-2</v>
      </c>
      <c r="L325" s="38">
        <v>-7.4131891797789007E-2</v>
      </c>
      <c r="M325">
        <v>0</v>
      </c>
      <c r="N325">
        <v>0</v>
      </c>
      <c r="O325">
        <v>0</v>
      </c>
      <c r="P325">
        <v>0</v>
      </c>
      <c r="Q325">
        <v>0</v>
      </c>
      <c r="R325" s="38">
        <v>0</v>
      </c>
      <c r="U325" s="31">
        <v>2.3298007040331581E-6</v>
      </c>
      <c r="V325">
        <v>0.28672028620390394</v>
      </c>
      <c r="W325">
        <v>1.1014635519918103E-6</v>
      </c>
      <c r="X325">
        <v>0</v>
      </c>
      <c r="Y325">
        <v>0</v>
      </c>
      <c r="Z325" s="38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8">
        <v>0</v>
      </c>
    </row>
    <row r="326" spans="7:32">
      <c r="G326" s="31">
        <v>-0.11979649419417901</v>
      </c>
      <c r="H326">
        <v>-8.1897761763627008E-2</v>
      </c>
      <c r="I326">
        <v>-0.26013633489884402</v>
      </c>
      <c r="J326">
        <v>6.8056068674693007E-2</v>
      </c>
      <c r="K326">
        <v>0.28976743650678499</v>
      </c>
      <c r="L326" s="38">
        <v>-7.6906558970544991E-2</v>
      </c>
      <c r="M326">
        <v>0</v>
      </c>
      <c r="N326">
        <v>0</v>
      </c>
      <c r="O326">
        <v>0</v>
      </c>
      <c r="P326">
        <v>0</v>
      </c>
      <c r="Q326">
        <v>0</v>
      </c>
      <c r="R326" s="38">
        <v>0</v>
      </c>
      <c r="U326" s="31">
        <v>-1.7573642239962495E-6</v>
      </c>
      <c r="V326">
        <v>1.1014635520056881E-6</v>
      </c>
      <c r="W326">
        <v>0.286717882028032</v>
      </c>
      <c r="X326">
        <v>0</v>
      </c>
      <c r="Y326">
        <v>0</v>
      </c>
      <c r="Z326" s="38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8">
        <v>0</v>
      </c>
    </row>
    <row r="327" spans="7:32">
      <c r="G327" s="31">
        <v>-2.9948112649796001E-2</v>
      </c>
      <c r="H327">
        <v>-4.9116871508239998E-2</v>
      </c>
      <c r="I327">
        <v>-6.9314736344182004E-2</v>
      </c>
      <c r="J327">
        <v>-7.7300317880675998E-2</v>
      </c>
      <c r="K327">
        <v>4.0762681572293007E-2</v>
      </c>
      <c r="L327" s="38">
        <v>-1.4452648119778009E-2</v>
      </c>
      <c r="M327">
        <v>0</v>
      </c>
      <c r="N327">
        <v>0</v>
      </c>
      <c r="O327">
        <v>0</v>
      </c>
      <c r="P327">
        <v>0</v>
      </c>
      <c r="Q327">
        <v>0</v>
      </c>
      <c r="R327" s="38">
        <v>0</v>
      </c>
      <c r="U327" s="31">
        <v>0</v>
      </c>
      <c r="V327">
        <v>0</v>
      </c>
      <c r="W327">
        <v>0</v>
      </c>
      <c r="X327">
        <v>0.42290623934285099</v>
      </c>
      <c r="Y327">
        <v>-0.14222752111707693</v>
      </c>
      <c r="Z327" s="38">
        <v>-2.6168561241294994E-2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8">
        <v>0</v>
      </c>
    </row>
    <row r="328" spans="7:32">
      <c r="G328" s="31">
        <v>-0.16393816269438302</v>
      </c>
      <c r="H328">
        <v>-8.1320301666233996E-2</v>
      </c>
      <c r="I328">
        <v>-0.29049474469476905</v>
      </c>
      <c r="J328">
        <v>3.9483570625026013E-2</v>
      </c>
      <c r="K328">
        <v>0.27721198444834205</v>
      </c>
      <c r="L328" s="38">
        <v>-5.1224484440904015E-2</v>
      </c>
      <c r="M328">
        <v>0</v>
      </c>
      <c r="N328">
        <v>0</v>
      </c>
      <c r="O328">
        <v>0</v>
      </c>
      <c r="P328">
        <v>0</v>
      </c>
      <c r="Q328">
        <v>0</v>
      </c>
      <c r="R328" s="38">
        <v>0</v>
      </c>
      <c r="U328" s="31">
        <v>0</v>
      </c>
      <c r="V328">
        <v>0</v>
      </c>
      <c r="W328">
        <v>0</v>
      </c>
      <c r="X328">
        <v>-0.14222752111707698</v>
      </c>
      <c r="Y328">
        <v>0.31575952329337698</v>
      </c>
      <c r="Z328" s="38">
        <v>-1.0076546075124995E-2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8">
        <v>0</v>
      </c>
    </row>
    <row r="329" spans="7:32" ht="15" thickBot="1">
      <c r="G329" s="32">
        <v>3.4226580359300991E-2</v>
      </c>
      <c r="H329" s="33">
        <v>7.4239316882817971E-2</v>
      </c>
      <c r="I329" s="33">
        <v>7.7174297119463012E-2</v>
      </c>
      <c r="J329" s="33">
        <v>-1.3580447385054005E-2</v>
      </c>
      <c r="K329" s="33">
        <v>-5.1497443146505978E-2</v>
      </c>
      <c r="L329" s="39">
        <v>6.7498030769807982E-2</v>
      </c>
      <c r="M329">
        <v>0</v>
      </c>
      <c r="N329">
        <v>0</v>
      </c>
      <c r="O329">
        <v>0</v>
      </c>
      <c r="P329">
        <v>0</v>
      </c>
      <c r="Q329">
        <v>0</v>
      </c>
      <c r="R329" s="38">
        <v>0</v>
      </c>
      <c r="U329" s="32">
        <v>0</v>
      </c>
      <c r="V329" s="33">
        <v>0</v>
      </c>
      <c r="W329" s="33">
        <v>0</v>
      </c>
      <c r="X329" s="33">
        <v>-2.6168561241294994E-2</v>
      </c>
      <c r="Y329" s="33">
        <v>-1.0076546075124995E-2</v>
      </c>
      <c r="Z329" s="39">
        <v>0.24325836377610502</v>
      </c>
      <c r="AA329">
        <v>0</v>
      </c>
      <c r="AB329">
        <v>0</v>
      </c>
      <c r="AC329">
        <v>0</v>
      </c>
      <c r="AD329">
        <v>0</v>
      </c>
      <c r="AE329">
        <v>0</v>
      </c>
      <c r="AF329" s="38">
        <v>0</v>
      </c>
    </row>
    <row r="330" spans="7:32">
      <c r="G330" s="31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8">
        <v>0</v>
      </c>
      <c r="U330" s="31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0.28671917542195202</v>
      </c>
      <c r="AB330">
        <v>-6.1765222399146058E-7</v>
      </c>
      <c r="AC330">
        <v>1.9979223039937044E-6</v>
      </c>
      <c r="AD330">
        <v>0</v>
      </c>
      <c r="AE330">
        <v>0</v>
      </c>
      <c r="AF330" s="38">
        <v>0</v>
      </c>
    </row>
    <row r="331" spans="7:32">
      <c r="G331" s="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8">
        <v>0</v>
      </c>
      <c r="U331" s="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-6.1765222397758279E-7</v>
      </c>
      <c r="AB331">
        <v>0.28671704543641596</v>
      </c>
      <c r="AC331">
        <v>1.0813071359971893E-6</v>
      </c>
      <c r="AD331">
        <v>0</v>
      </c>
      <c r="AE331">
        <v>0</v>
      </c>
      <c r="AF331" s="38">
        <v>0</v>
      </c>
    </row>
    <row r="332" spans="7:32">
      <c r="G332" s="31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8">
        <v>0</v>
      </c>
      <c r="U332" s="31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1.9979223040145211E-6</v>
      </c>
      <c r="AB332">
        <v>1.0813071359971893E-6</v>
      </c>
      <c r="AC332">
        <v>0.28671973188812799</v>
      </c>
      <c r="AD332">
        <v>0</v>
      </c>
      <c r="AE332">
        <v>0</v>
      </c>
      <c r="AF332" s="38">
        <v>0</v>
      </c>
    </row>
    <row r="333" spans="7:32">
      <c r="G333" s="31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8">
        <v>0</v>
      </c>
      <c r="U333" s="31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0.42304643026156807</v>
      </c>
      <c r="AE333">
        <v>-0.14219780384882399</v>
      </c>
      <c r="AF333" s="38">
        <v>-2.611608846608799E-2</v>
      </c>
    </row>
    <row r="334" spans="7:32">
      <c r="G334" s="31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8">
        <v>0</v>
      </c>
      <c r="U334" s="31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-0.14219780384882399</v>
      </c>
      <c r="AE334">
        <v>0.31557588063901798</v>
      </c>
      <c r="AF334" s="38">
        <v>-1.008940203905398E-2</v>
      </c>
    </row>
    <row r="335" spans="7:32" ht="15" thickBot="1">
      <c r="G335" s="32">
        <v>0</v>
      </c>
      <c r="H335" s="33">
        <v>0</v>
      </c>
      <c r="I335" s="33">
        <v>0</v>
      </c>
      <c r="J335" s="33">
        <v>0</v>
      </c>
      <c r="K335" s="33">
        <v>0</v>
      </c>
      <c r="L335" s="33">
        <v>0</v>
      </c>
      <c r="M335" s="33">
        <v>0</v>
      </c>
      <c r="N335" s="33">
        <v>0</v>
      </c>
      <c r="O335" s="33">
        <v>0</v>
      </c>
      <c r="P335" s="33">
        <v>0</v>
      </c>
      <c r="Q335" s="33">
        <v>0</v>
      </c>
      <c r="R335" s="39">
        <v>0</v>
      </c>
      <c r="U335" s="32">
        <v>0</v>
      </c>
      <c r="V335" s="33">
        <v>0</v>
      </c>
      <c r="W335" s="33">
        <v>0</v>
      </c>
      <c r="X335" s="33">
        <v>0</v>
      </c>
      <c r="Y335" s="33">
        <v>0</v>
      </c>
      <c r="Z335" s="33">
        <v>0</v>
      </c>
      <c r="AA335" s="33">
        <v>0</v>
      </c>
      <c r="AB335" s="33">
        <v>0</v>
      </c>
      <c r="AC335" s="33">
        <v>0</v>
      </c>
      <c r="AD335" s="33">
        <v>-2.6116088466087997E-2</v>
      </c>
      <c r="AE335" s="33">
        <v>-1.0089402039053993E-2</v>
      </c>
      <c r="AF335" s="39">
        <v>0.24330316554468198</v>
      </c>
    </row>
    <row r="337" spans="7:32" ht="15" thickBot="1">
      <c r="G337" s="45" t="s">
        <v>34</v>
      </c>
      <c r="H337">
        <v>2</v>
      </c>
      <c r="U337" s="45" t="s">
        <v>34</v>
      </c>
      <c r="V337">
        <v>2</v>
      </c>
    </row>
    <row r="338" spans="7:32">
      <c r="G338" s="24">
        <f t="array" ref="G338:R349">TRANSPOSE(G30:R41)</f>
        <v>1.7524864413899998E-4</v>
      </c>
      <c r="H338" s="25">
        <v>2.8317005863400001E-4</v>
      </c>
      <c r="I338" s="25">
        <v>-2.2495454406399999E-4</v>
      </c>
      <c r="J338" s="25">
        <v>-2.6374871740400004E-4</v>
      </c>
      <c r="K338" s="25">
        <v>2.8744670512100001E-4</v>
      </c>
      <c r="L338" s="34">
        <v>1.0411302606199999E-4</v>
      </c>
      <c r="M338" s="35">
        <v>0</v>
      </c>
      <c r="N338" s="35">
        <v>0</v>
      </c>
      <c r="O338" s="35">
        <v>0</v>
      </c>
      <c r="P338" s="35">
        <v>0</v>
      </c>
      <c r="Q338" s="35">
        <v>0</v>
      </c>
      <c r="R338" s="41">
        <v>0</v>
      </c>
      <c r="U338" s="24">
        <f t="array" ref="U338:AF349">TRANSPOSE(U30:AF41)</f>
        <v>0.28672120952832003</v>
      </c>
      <c r="V338" s="25">
        <v>-1.1272396800016127E-6</v>
      </c>
      <c r="W338" s="25">
        <v>-2.976727040068794E-7</v>
      </c>
      <c r="X338" s="25">
        <v>0</v>
      </c>
      <c r="Y338" s="25">
        <v>0</v>
      </c>
      <c r="Z338" s="34">
        <v>0</v>
      </c>
      <c r="AA338" s="35">
        <v>0</v>
      </c>
      <c r="AB338" s="35">
        <v>0</v>
      </c>
      <c r="AC338" s="35">
        <v>0</v>
      </c>
      <c r="AD338" s="35">
        <v>0</v>
      </c>
      <c r="AE338" s="35">
        <v>0</v>
      </c>
      <c r="AF338" s="41">
        <v>0</v>
      </c>
    </row>
    <row r="339" spans="7:32">
      <c r="G339" s="31">
        <v>2.7850325882599995E-4</v>
      </c>
      <c r="H339">
        <v>1.7555994268799994E-4</v>
      </c>
      <c r="I339">
        <v>-2.2595657745599996E-4</v>
      </c>
      <c r="J339">
        <v>-1.4556569601500004E-4</v>
      </c>
      <c r="K339">
        <v>3.7189634233500001E-4</v>
      </c>
      <c r="L339" s="38">
        <v>1.7770503586199998E-4</v>
      </c>
      <c r="M339">
        <v>0</v>
      </c>
      <c r="N339">
        <v>0</v>
      </c>
      <c r="O339">
        <v>0</v>
      </c>
      <c r="P339">
        <v>0</v>
      </c>
      <c r="Q339">
        <v>0</v>
      </c>
      <c r="R339" s="38">
        <v>0</v>
      </c>
      <c r="U339" s="31">
        <v>-1.1272396800085516E-6</v>
      </c>
      <c r="V339">
        <v>0.28672218406092798</v>
      </c>
      <c r="W339">
        <v>4.4131942399106006E-7</v>
      </c>
      <c r="X339">
        <v>0</v>
      </c>
      <c r="Y339">
        <v>0</v>
      </c>
      <c r="Z339" s="38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8">
        <v>0</v>
      </c>
    </row>
    <row r="340" spans="7:32">
      <c r="G340" s="31">
        <v>-2.2366490255999993E-4</v>
      </c>
      <c r="H340">
        <v>-2.3933476435E-4</v>
      </c>
      <c r="I340">
        <v>8.9191228580000001E-5</v>
      </c>
      <c r="J340">
        <v>1.46712393073E-4</v>
      </c>
      <c r="K340">
        <v>-2.3327812191099997E-4</v>
      </c>
      <c r="L340" s="38">
        <v>-9.8296093758000003E-5</v>
      </c>
      <c r="M340">
        <v>0</v>
      </c>
      <c r="N340">
        <v>0</v>
      </c>
      <c r="O340">
        <v>0</v>
      </c>
      <c r="P340">
        <v>0</v>
      </c>
      <c r="Q340">
        <v>0</v>
      </c>
      <c r="R340" s="38">
        <v>0</v>
      </c>
      <c r="U340" s="31">
        <v>-2.9767270399300161E-7</v>
      </c>
      <c r="V340">
        <v>4.4131942399106006E-7</v>
      </c>
      <c r="W340">
        <v>0.28672220636774398</v>
      </c>
      <c r="X340">
        <v>0</v>
      </c>
      <c r="Y340">
        <v>0</v>
      </c>
      <c r="Z340" s="38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8">
        <v>0</v>
      </c>
    </row>
    <row r="341" spans="7:32">
      <c r="G341" s="31">
        <v>2.5912259991099998E-4</v>
      </c>
      <c r="H341">
        <v>1.5354691156899993E-4</v>
      </c>
      <c r="I341">
        <v>-1.4677072806999997E-4</v>
      </c>
      <c r="J341">
        <v>6.1398956813599995E-4</v>
      </c>
      <c r="K341">
        <v>-2.5505113384100003E-4</v>
      </c>
      <c r="L341" s="38">
        <v>4.2704083357799998E-4</v>
      </c>
      <c r="M341">
        <v>0</v>
      </c>
      <c r="N341">
        <v>0</v>
      </c>
      <c r="O341">
        <v>0</v>
      </c>
      <c r="P341">
        <v>0</v>
      </c>
      <c r="Q341">
        <v>0</v>
      </c>
      <c r="R341" s="38">
        <v>0</v>
      </c>
      <c r="U341" s="31">
        <v>0</v>
      </c>
      <c r="V341">
        <v>0</v>
      </c>
      <c r="W341">
        <v>0</v>
      </c>
      <c r="X341">
        <v>0.42297383117126403</v>
      </c>
      <c r="Y341">
        <v>-0.14223744455015203</v>
      </c>
      <c r="Z341" s="38">
        <v>-2.6040642558224011E-2</v>
      </c>
      <c r="AA341">
        <v>0</v>
      </c>
      <c r="AB341">
        <v>0</v>
      </c>
      <c r="AC341">
        <v>0</v>
      </c>
      <c r="AD341">
        <v>0</v>
      </c>
      <c r="AE341">
        <v>0</v>
      </c>
      <c r="AF341" s="38">
        <v>0</v>
      </c>
    </row>
    <row r="342" spans="7:32">
      <c r="G342" s="31">
        <v>-2.8805971400300002E-4</v>
      </c>
      <c r="H342">
        <v>-3.8191449310799998E-4</v>
      </c>
      <c r="I342">
        <v>2.2268938812400004E-4</v>
      </c>
      <c r="J342">
        <v>-2.7389139040599997E-4</v>
      </c>
      <c r="K342">
        <v>2.0063062505100003E-4</v>
      </c>
      <c r="L342" s="38">
        <v>-2.1997738088599998E-4</v>
      </c>
      <c r="M342">
        <v>0</v>
      </c>
      <c r="N342">
        <v>0</v>
      </c>
      <c r="O342">
        <v>0</v>
      </c>
      <c r="P342">
        <v>0</v>
      </c>
      <c r="Q342">
        <v>0</v>
      </c>
      <c r="R342" s="38">
        <v>0</v>
      </c>
      <c r="U342" s="31">
        <v>0</v>
      </c>
      <c r="V342">
        <v>0</v>
      </c>
      <c r="W342">
        <v>0</v>
      </c>
      <c r="X342">
        <v>-0.14223744455015203</v>
      </c>
      <c r="Y342">
        <v>0.31566745340631408</v>
      </c>
      <c r="Z342" s="38">
        <v>-1.0136499153955994E-2</v>
      </c>
      <c r="AA342">
        <v>0</v>
      </c>
      <c r="AB342">
        <v>0</v>
      </c>
      <c r="AC342">
        <v>0</v>
      </c>
      <c r="AD342">
        <v>0</v>
      </c>
      <c r="AE342">
        <v>0</v>
      </c>
      <c r="AF342" s="38">
        <v>0</v>
      </c>
    </row>
    <row r="343" spans="7:32" ht="15" thickBot="1">
      <c r="G343" s="32">
        <v>-1.0854106990700001E-4</v>
      </c>
      <c r="H343" s="33">
        <v>-1.85735638358E-4</v>
      </c>
      <c r="I343" s="33">
        <v>1.0264148272000002E-4</v>
      </c>
      <c r="J343" s="33">
        <v>4.3648214233400003E-4</v>
      </c>
      <c r="K343" s="33">
        <v>-2.2756643783900006E-4</v>
      </c>
      <c r="L343" s="39">
        <v>-6.3462844440199994E-4</v>
      </c>
      <c r="M343">
        <v>0</v>
      </c>
      <c r="N343">
        <v>0</v>
      </c>
      <c r="O343">
        <v>0</v>
      </c>
      <c r="P343">
        <v>0</v>
      </c>
      <c r="Q343">
        <v>0</v>
      </c>
      <c r="R343" s="38">
        <v>0</v>
      </c>
      <c r="U343" s="32">
        <v>0</v>
      </c>
      <c r="V343" s="33">
        <v>0</v>
      </c>
      <c r="W343" s="33">
        <v>0</v>
      </c>
      <c r="X343" s="33">
        <v>-2.6040642558224004E-2</v>
      </c>
      <c r="Y343" s="33">
        <v>-1.0136499153955994E-2</v>
      </c>
      <c r="Z343" s="39">
        <v>0.243295917725352</v>
      </c>
      <c r="AA343">
        <v>0</v>
      </c>
      <c r="AB343">
        <v>0</v>
      </c>
      <c r="AC343">
        <v>0</v>
      </c>
      <c r="AD343">
        <v>0</v>
      </c>
      <c r="AE343">
        <v>0</v>
      </c>
      <c r="AF343" s="38">
        <v>0</v>
      </c>
    </row>
    <row r="344" spans="7:32">
      <c r="G344" s="31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8">
        <v>0</v>
      </c>
      <c r="U344" s="31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0.28671971322265594</v>
      </c>
      <c r="AB344">
        <v>-1.4390476800463237E-7</v>
      </c>
      <c r="AC344">
        <v>-2.1889064959826343E-6</v>
      </c>
      <c r="AD344">
        <v>0</v>
      </c>
      <c r="AE344">
        <v>0</v>
      </c>
      <c r="AF344" s="38">
        <v>0</v>
      </c>
    </row>
    <row r="345" spans="7:32">
      <c r="G345" s="31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8">
        <v>0</v>
      </c>
      <c r="U345" s="31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-1.4390476800463237E-7</v>
      </c>
      <c r="AB345">
        <v>0.28672283167539203</v>
      </c>
      <c r="AC345">
        <v>-9.3886463996273317E-7</v>
      </c>
      <c r="AD345">
        <v>0</v>
      </c>
      <c r="AE345">
        <v>0</v>
      </c>
      <c r="AF345" s="38">
        <v>0</v>
      </c>
    </row>
    <row r="346" spans="7:32">
      <c r="G346" s="31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8">
        <v>0</v>
      </c>
      <c r="U346" s="31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-2.1889064959965121E-6</v>
      </c>
      <c r="AB346">
        <v>-9.3886463999048875E-7</v>
      </c>
      <c r="AC346">
        <v>0.28672088954879993</v>
      </c>
      <c r="AD346">
        <v>0</v>
      </c>
      <c r="AE346">
        <v>0</v>
      </c>
      <c r="AF346" s="38">
        <v>0</v>
      </c>
    </row>
    <row r="347" spans="7:32">
      <c r="G347" s="31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8">
        <v>0</v>
      </c>
      <c r="U347" s="31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0.42294074553141803</v>
      </c>
      <c r="AE347">
        <v>-0.14225414922599403</v>
      </c>
      <c r="AF347" s="38">
        <v>-2.5989279701529994E-2</v>
      </c>
    </row>
    <row r="348" spans="7:32">
      <c r="G348" s="31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8">
        <v>0</v>
      </c>
      <c r="U348" s="31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-0.14225414922599403</v>
      </c>
      <c r="AE348">
        <v>0.31570115815066602</v>
      </c>
      <c r="AF348" s="38">
        <v>-1.0168634534853976E-2</v>
      </c>
    </row>
    <row r="349" spans="7:32" ht="15" thickBot="1">
      <c r="G349" s="32">
        <v>0</v>
      </c>
      <c r="H349" s="33">
        <v>0</v>
      </c>
      <c r="I349" s="33">
        <v>0</v>
      </c>
      <c r="J349" s="33">
        <v>0</v>
      </c>
      <c r="K349" s="33">
        <v>0</v>
      </c>
      <c r="L349" s="33">
        <v>0</v>
      </c>
      <c r="M349" s="33">
        <v>0</v>
      </c>
      <c r="N349" s="33">
        <v>0</v>
      </c>
      <c r="O349" s="33">
        <v>0</v>
      </c>
      <c r="P349" s="33">
        <v>0</v>
      </c>
      <c r="Q349" s="33">
        <v>0</v>
      </c>
      <c r="R349" s="39">
        <v>0</v>
      </c>
      <c r="U349" s="32">
        <v>0</v>
      </c>
      <c r="V349" s="33">
        <v>0</v>
      </c>
      <c r="W349" s="33">
        <v>0</v>
      </c>
      <c r="X349" s="33">
        <v>0</v>
      </c>
      <c r="Y349" s="33">
        <v>0</v>
      </c>
      <c r="Z349" s="33">
        <v>0</v>
      </c>
      <c r="AA349" s="33">
        <v>0</v>
      </c>
      <c r="AB349" s="33">
        <v>0</v>
      </c>
      <c r="AC349" s="33">
        <v>0</v>
      </c>
      <c r="AD349" s="33">
        <v>-2.5989279701529987E-2</v>
      </c>
      <c r="AE349" s="33">
        <v>-1.0168634534853976E-2</v>
      </c>
      <c r="AF349" s="39">
        <v>0.24329215213745398</v>
      </c>
    </row>
    <row r="351" spans="7:32" ht="15" thickBot="1">
      <c r="G351" s="45" t="s">
        <v>35</v>
      </c>
      <c r="H351">
        <v>1</v>
      </c>
      <c r="U351" s="45" t="s">
        <v>35</v>
      </c>
      <c r="V351">
        <v>1</v>
      </c>
    </row>
    <row r="352" spans="7:32">
      <c r="G352" s="24">
        <f t="array" ref="G352:R363">TRANSPOSE(G16:R27)</f>
        <v>1.4326550116049996E-3</v>
      </c>
      <c r="H352" s="25">
        <v>1.8865855095150002E-3</v>
      </c>
      <c r="I352" s="25">
        <v>1.0669177620000185E-5</v>
      </c>
      <c r="J352" s="25">
        <v>7.5084126756500003E-4</v>
      </c>
      <c r="K352" s="25">
        <v>3.4791445217499992E-4</v>
      </c>
      <c r="L352" s="34">
        <v>3.9531957864E-4</v>
      </c>
      <c r="M352" s="35">
        <v>0</v>
      </c>
      <c r="N352" s="35">
        <v>0</v>
      </c>
      <c r="O352" s="35">
        <v>0</v>
      </c>
      <c r="P352" s="35">
        <v>0</v>
      </c>
      <c r="Q352" s="35">
        <v>0</v>
      </c>
      <c r="R352" s="41">
        <v>0</v>
      </c>
      <c r="U352" s="24">
        <f t="array" ref="U352:AF363">TRANSPOSE(U16:AF27)</f>
        <v>0.28672080078028794</v>
      </c>
      <c r="V352" s="25">
        <v>1.8816573440078033E-6</v>
      </c>
      <c r="W352" s="25">
        <v>-1.0890199040047843E-6</v>
      </c>
      <c r="X352" s="25">
        <v>0</v>
      </c>
      <c r="Y352" s="25">
        <v>0</v>
      </c>
      <c r="Z352" s="34">
        <v>0</v>
      </c>
      <c r="AA352" s="35">
        <v>0</v>
      </c>
      <c r="AB352" s="35">
        <v>0</v>
      </c>
      <c r="AC352" s="35">
        <v>0</v>
      </c>
      <c r="AD352" s="35">
        <v>0</v>
      </c>
      <c r="AE352" s="35">
        <v>0</v>
      </c>
      <c r="AF352" s="41">
        <v>0</v>
      </c>
    </row>
    <row r="353" spans="7:32">
      <c r="G353" s="31">
        <v>1.8885476169060002E-3</v>
      </c>
      <c r="H353">
        <v>1.742742178822E-3</v>
      </c>
      <c r="I353">
        <v>-5.9831683633599991E-4</v>
      </c>
      <c r="J353">
        <v>-1.2183782667870003E-3</v>
      </c>
      <c r="K353">
        <v>1.5124486441070004E-3</v>
      </c>
      <c r="L353" s="38">
        <v>1.4221814877940001E-3</v>
      </c>
      <c r="M353">
        <v>0</v>
      </c>
      <c r="N353">
        <v>0</v>
      </c>
      <c r="O353">
        <v>0</v>
      </c>
      <c r="P353">
        <v>0</v>
      </c>
      <c r="Q353">
        <v>0</v>
      </c>
      <c r="R353" s="38">
        <v>0</v>
      </c>
      <c r="U353" s="31">
        <v>1.8816573440078033E-6</v>
      </c>
      <c r="V353">
        <v>0.28672110149222396</v>
      </c>
      <c r="W353">
        <v>-3.2278937600604962E-7</v>
      </c>
      <c r="X353">
        <v>0</v>
      </c>
      <c r="Y353">
        <v>0</v>
      </c>
      <c r="Z353" s="38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8">
        <v>0</v>
      </c>
    </row>
    <row r="354" spans="7:32">
      <c r="G354" s="31">
        <v>3.9827315579999724E-6</v>
      </c>
      <c r="H354">
        <v>-6.069009819899999E-4</v>
      </c>
      <c r="I354">
        <v>-1.565374037388E-3</v>
      </c>
      <c r="J354">
        <v>-2.4779451985509999E-3</v>
      </c>
      <c r="K354">
        <v>2.8103379731830003E-3</v>
      </c>
      <c r="L354" s="38">
        <v>-3.1243193368199994E-4</v>
      </c>
      <c r="M354">
        <v>0</v>
      </c>
      <c r="N354">
        <v>0</v>
      </c>
      <c r="O354">
        <v>0</v>
      </c>
      <c r="P354">
        <v>0</v>
      </c>
      <c r="Q354">
        <v>0</v>
      </c>
      <c r="R354" s="38">
        <v>0</v>
      </c>
      <c r="U354" s="31">
        <v>-1.0890199040047843E-6</v>
      </c>
      <c r="V354">
        <v>-3.2278937599217183E-7</v>
      </c>
      <c r="W354">
        <v>0.28671799685939198</v>
      </c>
      <c r="X354">
        <v>0</v>
      </c>
      <c r="Y354">
        <v>0</v>
      </c>
      <c r="Z354" s="38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8">
        <v>0</v>
      </c>
    </row>
    <row r="355" spans="7:32">
      <c r="G355" s="31">
        <v>-7.4872761861500008E-4</v>
      </c>
      <c r="H355">
        <v>1.2052394211950004E-3</v>
      </c>
      <c r="I355">
        <v>2.4889633319700004E-3</v>
      </c>
      <c r="J355">
        <v>5.1281837668499999E-3</v>
      </c>
      <c r="K355">
        <v>-7.3286372155300017E-3</v>
      </c>
      <c r="L355" s="38">
        <v>3.3664924299399998E-3</v>
      </c>
      <c r="M355">
        <v>0</v>
      </c>
      <c r="N355">
        <v>0</v>
      </c>
      <c r="O355">
        <v>0</v>
      </c>
      <c r="P355">
        <v>0</v>
      </c>
      <c r="Q355">
        <v>0</v>
      </c>
      <c r="R355" s="38">
        <v>0</v>
      </c>
      <c r="U355" s="31">
        <v>0</v>
      </c>
      <c r="V355">
        <v>0</v>
      </c>
      <c r="W355">
        <v>0</v>
      </c>
      <c r="X355">
        <v>0.42318065664209398</v>
      </c>
      <c r="Y355">
        <v>-0.14218091051967002</v>
      </c>
      <c r="Z355" s="38">
        <v>-2.5777200288276E-2</v>
      </c>
      <c r="AA355">
        <v>0</v>
      </c>
      <c r="AB355">
        <v>0</v>
      </c>
      <c r="AC355">
        <v>0</v>
      </c>
      <c r="AD355">
        <v>0</v>
      </c>
      <c r="AE355">
        <v>0</v>
      </c>
      <c r="AF355" s="38">
        <v>0</v>
      </c>
    </row>
    <row r="356" spans="7:32">
      <c r="G356" s="31">
        <v>-3.4720907054199983E-4</v>
      </c>
      <c r="H356">
        <v>-1.499885361546E-3</v>
      </c>
      <c r="I356">
        <v>-2.802017247818E-3</v>
      </c>
      <c r="J356">
        <v>-7.3086515632120007E-3</v>
      </c>
      <c r="K356">
        <v>6.1702753042560008E-3</v>
      </c>
      <c r="L356" s="38">
        <v>-6.1209100647200039E-4</v>
      </c>
      <c r="M356">
        <v>0</v>
      </c>
      <c r="N356">
        <v>0</v>
      </c>
      <c r="O356">
        <v>0</v>
      </c>
      <c r="P356">
        <v>0</v>
      </c>
      <c r="Q356">
        <v>0</v>
      </c>
      <c r="R356" s="38">
        <v>0</v>
      </c>
      <c r="U356" s="31">
        <v>0</v>
      </c>
      <c r="V356">
        <v>0</v>
      </c>
      <c r="W356">
        <v>0</v>
      </c>
      <c r="X356">
        <v>-0.14218091051967002</v>
      </c>
      <c r="Y356">
        <v>0.3154862781525421</v>
      </c>
      <c r="Z356" s="38">
        <v>-1.0327364119787977E-2</v>
      </c>
      <c r="AA356">
        <v>0</v>
      </c>
      <c r="AB356">
        <v>0</v>
      </c>
      <c r="AC356">
        <v>0</v>
      </c>
      <c r="AD356">
        <v>0</v>
      </c>
      <c r="AE356">
        <v>0</v>
      </c>
      <c r="AF356" s="38">
        <v>0</v>
      </c>
    </row>
    <row r="357" spans="7:32" ht="15" thickBot="1">
      <c r="G357" s="32">
        <v>-3.9442269095000003E-4</v>
      </c>
      <c r="H357" s="33">
        <v>-1.419485497618E-3</v>
      </c>
      <c r="I357" s="33">
        <v>3.1945503509399998E-4</v>
      </c>
      <c r="J357" s="33">
        <v>3.3667072318620001E-3</v>
      </c>
      <c r="K357" s="33">
        <v>-6.1115011417000003E-4</v>
      </c>
      <c r="L357" s="39">
        <v>-3.2484940990759998E-3</v>
      </c>
      <c r="M357">
        <v>0</v>
      </c>
      <c r="N357">
        <v>0</v>
      </c>
      <c r="O357">
        <v>0</v>
      </c>
      <c r="P357">
        <v>0</v>
      </c>
      <c r="Q357">
        <v>0</v>
      </c>
      <c r="R357" s="38">
        <v>0</v>
      </c>
      <c r="U357" s="32">
        <v>0</v>
      </c>
      <c r="V357" s="33">
        <v>0</v>
      </c>
      <c r="W357" s="33">
        <v>0</v>
      </c>
      <c r="X357" s="33">
        <v>-2.5777200288276004E-2</v>
      </c>
      <c r="Y357" s="33">
        <v>-1.0327364119787991E-2</v>
      </c>
      <c r="Z357" s="39">
        <v>0.243262112421156</v>
      </c>
      <c r="AA357">
        <v>0</v>
      </c>
      <c r="AB357">
        <v>0</v>
      </c>
      <c r="AC357">
        <v>0</v>
      </c>
      <c r="AD357">
        <v>0</v>
      </c>
      <c r="AE357">
        <v>0</v>
      </c>
      <c r="AF357" s="38">
        <v>0</v>
      </c>
    </row>
    <row r="358" spans="7:32">
      <c r="G358" s="31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8">
        <v>0</v>
      </c>
      <c r="U358" s="31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0.28672098990079997</v>
      </c>
      <c r="AB358">
        <v>9.6194559991158446E-8</v>
      </c>
      <c r="AC358">
        <v>-3.2069631999975812E-7</v>
      </c>
      <c r="AD358">
        <v>0</v>
      </c>
      <c r="AE358">
        <v>0</v>
      </c>
      <c r="AF358" s="38">
        <v>0</v>
      </c>
    </row>
    <row r="359" spans="7:32">
      <c r="G359" s="31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8">
        <v>0</v>
      </c>
      <c r="U359" s="31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9.6194559970341764E-8</v>
      </c>
      <c r="AB359">
        <v>0.28671919681126401</v>
      </c>
      <c r="AC359">
        <v>-2.0193689596881281E-7</v>
      </c>
      <c r="AD359">
        <v>0</v>
      </c>
      <c r="AE359">
        <v>0</v>
      </c>
      <c r="AF359" s="38">
        <v>0</v>
      </c>
    </row>
    <row r="360" spans="7:32">
      <c r="G360" s="31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8">
        <v>0</v>
      </c>
      <c r="U360" s="31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-3.2069631999975812E-7</v>
      </c>
      <c r="AB360">
        <v>-2.019368959826906E-7</v>
      </c>
      <c r="AC360">
        <v>0.28671880939519995</v>
      </c>
      <c r="AD360">
        <v>0</v>
      </c>
      <c r="AE360">
        <v>0</v>
      </c>
      <c r="AF360" s="38">
        <v>0</v>
      </c>
    </row>
    <row r="361" spans="7:32">
      <c r="G361" s="3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8">
        <v>0</v>
      </c>
      <c r="U361" s="3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0.42329345689830006</v>
      </c>
      <c r="AE361">
        <v>-0.14215032224839005</v>
      </c>
      <c r="AF361" s="38">
        <v>-2.5735581686369999E-2</v>
      </c>
    </row>
    <row r="362" spans="7:32">
      <c r="G362" s="31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8">
        <v>0</v>
      </c>
      <c r="U362" s="31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-0.14215032224839005</v>
      </c>
      <c r="AE362">
        <v>0.31535720172421705</v>
      </c>
      <c r="AF362" s="38">
        <v>-1.0349499199008974E-2</v>
      </c>
    </row>
    <row r="363" spans="7:32" ht="15" thickBot="1">
      <c r="G363" s="32">
        <v>0</v>
      </c>
      <c r="H363" s="33">
        <v>0</v>
      </c>
      <c r="I363" s="33">
        <v>0</v>
      </c>
      <c r="J363" s="33">
        <v>0</v>
      </c>
      <c r="K363" s="33">
        <v>0</v>
      </c>
      <c r="L363" s="33">
        <v>0</v>
      </c>
      <c r="M363" s="33">
        <v>0</v>
      </c>
      <c r="N363" s="33">
        <v>0</v>
      </c>
      <c r="O363" s="33">
        <v>0</v>
      </c>
      <c r="P363" s="33">
        <v>0</v>
      </c>
      <c r="Q363" s="33">
        <v>0</v>
      </c>
      <c r="R363" s="39">
        <v>0</v>
      </c>
      <c r="U363" s="32">
        <v>0</v>
      </c>
      <c r="V363" s="33">
        <v>0</v>
      </c>
      <c r="W363" s="33">
        <v>0</v>
      </c>
      <c r="X363" s="33">
        <v>0</v>
      </c>
      <c r="Y363" s="33">
        <v>0</v>
      </c>
      <c r="Z363" s="33">
        <v>0</v>
      </c>
      <c r="AA363" s="33">
        <v>0</v>
      </c>
      <c r="AB363" s="33">
        <v>0</v>
      </c>
      <c r="AC363" s="33">
        <v>0</v>
      </c>
      <c r="AD363" s="33">
        <v>-2.5735581686369993E-2</v>
      </c>
      <c r="AE363" s="33">
        <v>-1.034949919900896E-2</v>
      </c>
      <c r="AF363" s="39">
        <v>0.24327888592587299</v>
      </c>
    </row>
    <row r="365" spans="7:32" ht="15" thickBot="1">
      <c r="G365" s="45" t="s">
        <v>36</v>
      </c>
      <c r="H365">
        <v>0</v>
      </c>
      <c r="U365" s="45" t="s">
        <v>36</v>
      </c>
      <c r="V365">
        <v>0</v>
      </c>
    </row>
    <row r="366" spans="7:32">
      <c r="G366" s="24">
        <f t="array" ref="G366:R377">TRANSPOSE(G2:R13)</f>
        <v>5.2066703563999968E-4</v>
      </c>
      <c r="H366" s="25">
        <v>2.9857717292019995E-3</v>
      </c>
      <c r="I366" s="25">
        <v>2.1285898241289996E-3</v>
      </c>
      <c r="J366" s="25">
        <v>1.3553243625539996E-3</v>
      </c>
      <c r="K366" s="25">
        <v>-2.5590824670939996E-3</v>
      </c>
      <c r="L366" s="34">
        <v>7.1471708514499915E-4</v>
      </c>
      <c r="M366" s="35">
        <v>0</v>
      </c>
      <c r="N366" s="35">
        <v>0</v>
      </c>
      <c r="O366" s="35">
        <v>0</v>
      </c>
      <c r="P366" s="35">
        <v>0</v>
      </c>
      <c r="Q366" s="35">
        <v>0</v>
      </c>
      <c r="R366" s="41">
        <v>0</v>
      </c>
      <c r="U366" s="24">
        <f t="array" ref="U366:AF377">TRANSPOSE(U2:AF13)</f>
        <v>0.28671871515033592</v>
      </c>
      <c r="V366" s="25">
        <v>3.4979840005111562E-7</v>
      </c>
      <c r="W366" s="25">
        <v>2.1907128320078351E-6</v>
      </c>
      <c r="X366" s="25">
        <v>0</v>
      </c>
      <c r="Y366" s="25">
        <v>0</v>
      </c>
      <c r="Z366" s="34">
        <v>0</v>
      </c>
      <c r="AA366" s="35">
        <v>0</v>
      </c>
      <c r="AB366" s="35">
        <v>0</v>
      </c>
      <c r="AC366" s="35">
        <v>0</v>
      </c>
      <c r="AD366" s="35">
        <v>0</v>
      </c>
      <c r="AE366" s="35">
        <v>0</v>
      </c>
      <c r="AF366" s="41">
        <v>0</v>
      </c>
    </row>
    <row r="367" spans="7:32">
      <c r="G367" s="31">
        <v>3.0185147867440002E-3</v>
      </c>
      <c r="H367">
        <v>1.036521428393E-2</v>
      </c>
      <c r="I367">
        <v>8.1078628049629994E-3</v>
      </c>
      <c r="J367">
        <v>1.6585089693399956E-4</v>
      </c>
      <c r="K367">
        <v>-7.4572000562899993E-3</v>
      </c>
      <c r="L367" s="38">
        <v>8.6968992748029991E-3</v>
      </c>
      <c r="M367">
        <v>0</v>
      </c>
      <c r="N367">
        <v>0</v>
      </c>
      <c r="O367">
        <v>0</v>
      </c>
      <c r="P367">
        <v>0</v>
      </c>
      <c r="Q367">
        <v>0</v>
      </c>
      <c r="R367" s="38">
        <v>0</v>
      </c>
      <c r="U367" s="31">
        <v>3.4979840003723783E-7</v>
      </c>
      <c r="V367">
        <v>0.28672055660953594</v>
      </c>
      <c r="W367">
        <v>-2.3602503679970299E-6</v>
      </c>
      <c r="X367">
        <v>0</v>
      </c>
      <c r="Y367">
        <v>0</v>
      </c>
      <c r="Z367" s="38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8">
        <v>0</v>
      </c>
    </row>
    <row r="368" spans="7:32">
      <c r="G368" s="31">
        <v>2.1554615373080006E-3</v>
      </c>
      <c r="H368">
        <v>8.1161730346150009E-3</v>
      </c>
      <c r="I368">
        <v>5.6639862484509996E-3</v>
      </c>
      <c r="J368">
        <v>2.5253552287639999E-3</v>
      </c>
      <c r="K368">
        <v>-5.9166490370499989E-3</v>
      </c>
      <c r="L368" s="38">
        <v>5.846089751693E-3</v>
      </c>
      <c r="M368">
        <v>0</v>
      </c>
      <c r="N368">
        <v>0</v>
      </c>
      <c r="O368">
        <v>0</v>
      </c>
      <c r="P368">
        <v>0</v>
      </c>
      <c r="Q368">
        <v>0</v>
      </c>
      <c r="R368" s="38">
        <v>0</v>
      </c>
      <c r="U368" s="31">
        <v>2.1907128320078351E-6</v>
      </c>
      <c r="V368">
        <v>-2.3602503679970299E-6</v>
      </c>
      <c r="W368">
        <v>0.28671838917836795</v>
      </c>
      <c r="X368">
        <v>0</v>
      </c>
      <c r="Y368">
        <v>0</v>
      </c>
      <c r="Z368" s="3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8">
        <v>0</v>
      </c>
    </row>
    <row r="369" spans="7:32">
      <c r="G369" s="31">
        <v>-1.3489836650360004E-3</v>
      </c>
      <c r="H369">
        <v>-1.8131056413400043E-4</v>
      </c>
      <c r="I369">
        <v>-2.5271548135150008E-3</v>
      </c>
      <c r="J369">
        <v>-1.2999232964765999E-2</v>
      </c>
      <c r="K369">
        <v>7.1906940227299994E-3</v>
      </c>
      <c r="L369" s="38">
        <v>3.1012066574179998E-3</v>
      </c>
      <c r="M369">
        <v>0</v>
      </c>
      <c r="N369">
        <v>0</v>
      </c>
      <c r="O369">
        <v>0</v>
      </c>
      <c r="P369">
        <v>0</v>
      </c>
      <c r="Q369">
        <v>0</v>
      </c>
      <c r="R369" s="38">
        <v>0</v>
      </c>
      <c r="U369" s="31">
        <v>0</v>
      </c>
      <c r="V369">
        <v>0</v>
      </c>
      <c r="W369">
        <v>0</v>
      </c>
      <c r="X369">
        <v>0.422770951178988</v>
      </c>
      <c r="Y369">
        <v>-0.14228851031654799</v>
      </c>
      <c r="Z369" s="38">
        <v>-2.5937992280169988E-2</v>
      </c>
      <c r="AA369">
        <v>0</v>
      </c>
      <c r="AB369">
        <v>0</v>
      </c>
      <c r="AC369">
        <v>0</v>
      </c>
      <c r="AD369">
        <v>0</v>
      </c>
      <c r="AE369">
        <v>0</v>
      </c>
      <c r="AF369" s="38">
        <v>0</v>
      </c>
    </row>
    <row r="370" spans="7:32">
      <c r="G370" s="31">
        <v>2.5677343058040005E-3</v>
      </c>
      <c r="H370">
        <v>7.4811938281180001E-3</v>
      </c>
      <c r="I370">
        <v>5.9295814834390004E-3</v>
      </c>
      <c r="J370">
        <v>7.1989996515259991E-3</v>
      </c>
      <c r="K370">
        <v>-7.6246327964059994E-3</v>
      </c>
      <c r="L370" s="38">
        <v>5.6437423909900001E-3</v>
      </c>
      <c r="M370">
        <v>0</v>
      </c>
      <c r="N370">
        <v>0</v>
      </c>
      <c r="O370">
        <v>0</v>
      </c>
      <c r="P370">
        <v>0</v>
      </c>
      <c r="Q370">
        <v>0</v>
      </c>
      <c r="R370" s="38">
        <v>0</v>
      </c>
      <c r="U370" s="31">
        <v>0</v>
      </c>
      <c r="V370">
        <v>0</v>
      </c>
      <c r="W370">
        <v>0</v>
      </c>
      <c r="X370">
        <v>-0.14228851031654799</v>
      </c>
      <c r="Y370">
        <v>0.31598167067618799</v>
      </c>
      <c r="Z370" s="38">
        <v>-1.0256462434369992E-2</v>
      </c>
      <c r="AA370">
        <v>0</v>
      </c>
      <c r="AB370">
        <v>0</v>
      </c>
      <c r="AC370">
        <v>0</v>
      </c>
      <c r="AD370">
        <v>0</v>
      </c>
      <c r="AE370">
        <v>0</v>
      </c>
      <c r="AF370" s="38">
        <v>0</v>
      </c>
    </row>
    <row r="371" spans="7:32" ht="15" thickBot="1">
      <c r="G371" s="32">
        <v>-7.3905791954400073E-4</v>
      </c>
      <c r="H371" s="33">
        <v>-8.6805801896799994E-3</v>
      </c>
      <c r="I371" s="33">
        <v>-5.8479701202130002E-3</v>
      </c>
      <c r="J371" s="33">
        <v>3.080262053566E-3</v>
      </c>
      <c r="K371" s="33">
        <v>5.6243311650169998E-3</v>
      </c>
      <c r="L371" s="39">
        <v>-1.1256016282054001E-2</v>
      </c>
      <c r="M371">
        <v>0</v>
      </c>
      <c r="N371">
        <v>0</v>
      </c>
      <c r="O371">
        <v>0</v>
      </c>
      <c r="P371">
        <v>0</v>
      </c>
      <c r="Q371">
        <v>0</v>
      </c>
      <c r="R371" s="38">
        <v>0</v>
      </c>
      <c r="U371" s="32">
        <v>0</v>
      </c>
      <c r="V371" s="33">
        <v>0</v>
      </c>
      <c r="W371" s="33">
        <v>0</v>
      </c>
      <c r="X371" s="33">
        <v>-2.5937992280169991E-2</v>
      </c>
      <c r="Y371" s="33">
        <v>-1.0256462434369992E-2</v>
      </c>
      <c r="Z371" s="39">
        <v>0.24317415605714499</v>
      </c>
      <c r="AA371">
        <v>0</v>
      </c>
      <c r="AB371">
        <v>0</v>
      </c>
      <c r="AC371">
        <v>0</v>
      </c>
      <c r="AD371">
        <v>0</v>
      </c>
      <c r="AE371">
        <v>0</v>
      </c>
      <c r="AF371" s="38">
        <v>0</v>
      </c>
    </row>
    <row r="372" spans="7:32">
      <c r="G372" s="31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8">
        <v>0</v>
      </c>
      <c r="U372" s="31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0.28671796870348798</v>
      </c>
      <c r="AB372">
        <v>4.9378918398623739E-7</v>
      </c>
      <c r="AC372">
        <v>-2.2645145601046801E-7</v>
      </c>
      <c r="AD372">
        <v>0</v>
      </c>
      <c r="AE372">
        <v>0</v>
      </c>
      <c r="AF372" s="38">
        <v>0</v>
      </c>
    </row>
    <row r="373" spans="7:32">
      <c r="G373" s="31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8">
        <v>0</v>
      </c>
      <c r="U373" s="31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4.937891839792985E-7</v>
      </c>
      <c r="AB373">
        <v>0.28671804302131199</v>
      </c>
      <c r="AC373">
        <v>-7.1410483200307073E-7</v>
      </c>
      <c r="AD373">
        <v>0</v>
      </c>
      <c r="AE373">
        <v>0</v>
      </c>
      <c r="AF373" s="38">
        <v>0</v>
      </c>
    </row>
    <row r="374" spans="7:32">
      <c r="G374" s="31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8">
        <v>0</v>
      </c>
      <c r="U374" s="31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-2.2645145601046801E-7</v>
      </c>
      <c r="AB374">
        <v>-7.1410483200307073E-7</v>
      </c>
      <c r="AC374">
        <v>0.28672004779622401</v>
      </c>
      <c r="AD374">
        <v>0</v>
      </c>
      <c r="AE374">
        <v>0</v>
      </c>
      <c r="AF374" s="38">
        <v>0</v>
      </c>
    </row>
    <row r="375" spans="7:32">
      <c r="G375" s="31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8">
        <v>0</v>
      </c>
      <c r="U375" s="31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0.42290872759366205</v>
      </c>
      <c r="AE375">
        <v>-0.14222912049960601</v>
      </c>
      <c r="AF375" s="38">
        <v>-2.5904863290953994E-2</v>
      </c>
    </row>
    <row r="376" spans="7:32">
      <c r="G376" s="31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8">
        <v>0</v>
      </c>
      <c r="U376" s="31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-0.14222912049960604</v>
      </c>
      <c r="AE376">
        <v>0.31587566343065399</v>
      </c>
      <c r="AF376" s="38">
        <v>-1.0307059981889979E-2</v>
      </c>
    </row>
    <row r="377" spans="7:32" ht="15" thickBot="1">
      <c r="G377" s="32">
        <v>0</v>
      </c>
      <c r="H377" s="33">
        <v>0</v>
      </c>
      <c r="I377" s="33">
        <v>0</v>
      </c>
      <c r="J377" s="33">
        <v>0</v>
      </c>
      <c r="K377" s="33">
        <v>0</v>
      </c>
      <c r="L377" s="33">
        <v>0</v>
      </c>
      <c r="M377" s="33">
        <v>0</v>
      </c>
      <c r="N377" s="33">
        <v>0</v>
      </c>
      <c r="O377" s="33">
        <v>0</v>
      </c>
      <c r="P377" s="33">
        <v>0</v>
      </c>
      <c r="Q377" s="33">
        <v>0</v>
      </c>
      <c r="R377" s="39">
        <v>0</v>
      </c>
      <c r="U377" s="32">
        <v>0</v>
      </c>
      <c r="V377" s="33">
        <v>0</v>
      </c>
      <c r="W377" s="33">
        <v>0</v>
      </c>
      <c r="X377" s="33">
        <v>0</v>
      </c>
      <c r="Y377" s="33">
        <v>0</v>
      </c>
      <c r="Z377" s="33">
        <v>0</v>
      </c>
      <c r="AA377" s="33">
        <v>0</v>
      </c>
      <c r="AB377" s="33">
        <v>0</v>
      </c>
      <c r="AC377" s="33">
        <v>0</v>
      </c>
      <c r="AD377" s="33">
        <v>-2.5904863290954015E-2</v>
      </c>
      <c r="AE377" s="33">
        <v>-1.0307059981889993E-2</v>
      </c>
      <c r="AF377" s="39">
        <v>0.24314009970917699</v>
      </c>
    </row>
    <row r="393" spans="37:37">
      <c r="AK393">
        <v>0</v>
      </c>
    </row>
  </sheetData>
  <phoneticPr fontId="5" type="noConversion"/>
  <conditionalFormatting sqref="G2:L7">
    <cfRule type="colorScale" priority="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1:AJ51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5:AJ65"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3:AJ93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7:AJ107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5:AJ135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:AJ9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2:AJ64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2:AJ144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6:AJ148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0:AJ17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4:AJ176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4:AJ106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0:AJ9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8:AJ50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2:AJ134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72:AJ7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72:L77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:AJ18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0:AJ22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6:L21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0:AJ32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4:AJ36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0:L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4:AJ11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8:AJ120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14:L1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56:AJ158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0:AJ16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56:L16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393"/>
  <sheetViews>
    <sheetView topLeftCell="A13" workbookViewId="0">
      <selection activeCell="U28" sqref="U28"/>
    </sheetView>
  </sheetViews>
  <sheetFormatPr baseColWidth="10" defaultColWidth="9" defaultRowHeight="14"/>
  <sheetData>
    <row r="1" spans="1:62" ht="15" thickBot="1">
      <c r="A1" t="s">
        <v>0</v>
      </c>
      <c r="C1" t="s">
        <v>1</v>
      </c>
      <c r="F1" s="21"/>
      <c r="G1" s="22" t="s">
        <v>2</v>
      </c>
      <c r="H1" s="22">
        <v>26</v>
      </c>
      <c r="I1" s="21"/>
      <c r="J1" s="21"/>
      <c r="K1" s="21"/>
      <c r="L1" s="21"/>
      <c r="T1" s="40" t="s">
        <v>3</v>
      </c>
      <c r="U1" s="21" t="s">
        <v>2</v>
      </c>
      <c r="V1" s="21">
        <v>26</v>
      </c>
      <c r="W1" s="21"/>
      <c r="X1" s="21"/>
      <c r="Y1" s="21"/>
      <c r="Z1" s="21"/>
      <c r="AH1" s="42" t="s">
        <v>4</v>
      </c>
      <c r="AL1" t="s">
        <v>5</v>
      </c>
      <c r="AY1" s="44" t="s">
        <v>6</v>
      </c>
    </row>
    <row r="2" spans="1:62">
      <c r="C2" s="23" t="s">
        <v>7</v>
      </c>
      <c r="F2" s="21"/>
      <c r="G2" s="24">
        <v>5.2066703563999968E-4</v>
      </c>
      <c r="H2" s="25">
        <v>3.0021432579729998E-3</v>
      </c>
      <c r="I2" s="25">
        <v>2.1420256807185003E-3</v>
      </c>
      <c r="J2" s="25">
        <v>-1.3521540137950005E-3</v>
      </c>
      <c r="K2" s="25">
        <v>2.5634083864490001E-3</v>
      </c>
      <c r="L2" s="34">
        <v>-7.2688750234450004E-4</v>
      </c>
      <c r="M2" s="35"/>
      <c r="N2" s="35"/>
      <c r="O2" s="35"/>
      <c r="P2" s="35"/>
      <c r="Q2" s="35"/>
      <c r="R2" s="41"/>
      <c r="U2" s="24">
        <f t="array" ref="U2:AF13">MMULT(MMULT(AL2:AW13,AY2:BJ13),TRANSPOSE(AL2:AW13))</f>
        <v>0.28671871515033592</v>
      </c>
      <c r="V2" s="25">
        <v>3.4979840003723783E-7</v>
      </c>
      <c r="W2" s="25">
        <v>2.1907128320078351E-6</v>
      </c>
      <c r="X2" s="25">
        <v>0</v>
      </c>
      <c r="Y2" s="25">
        <v>0</v>
      </c>
      <c r="Z2" s="34">
        <v>0</v>
      </c>
      <c r="AA2" s="35">
        <v>0</v>
      </c>
      <c r="AB2" s="35">
        <v>0</v>
      </c>
      <c r="AC2" s="35">
        <v>0</v>
      </c>
      <c r="AD2" s="35">
        <v>0</v>
      </c>
      <c r="AE2" s="35">
        <v>0</v>
      </c>
      <c r="AF2" s="41">
        <v>0</v>
      </c>
      <c r="AH2" s="43">
        <v>-0.82311999999999996</v>
      </c>
      <c r="AI2" s="35">
        <v>0.50938000000000005</v>
      </c>
      <c r="AJ2" s="41">
        <v>0.251</v>
      </c>
      <c r="AL2" s="43">
        <f t="array" ref="AL2:AN4">AH2:AJ4</f>
        <v>-0.82311999999999996</v>
      </c>
      <c r="AM2" s="35">
        <v>0.50938000000000005</v>
      </c>
      <c r="AN2" s="35">
        <v>0.251</v>
      </c>
      <c r="AO2" s="35">
        <v>0</v>
      </c>
      <c r="AP2" s="35">
        <v>0</v>
      </c>
      <c r="AQ2" s="41">
        <v>0</v>
      </c>
      <c r="AR2" s="35">
        <v>0</v>
      </c>
      <c r="AS2" s="35">
        <v>0</v>
      </c>
      <c r="AT2" s="35">
        <v>0</v>
      </c>
      <c r="AU2" s="35">
        <v>0</v>
      </c>
      <c r="AV2" s="35">
        <v>0</v>
      </c>
      <c r="AW2" s="41">
        <v>0</v>
      </c>
      <c r="AY2" s="13">
        <v>0.28671999999999997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8">
        <v>0</v>
      </c>
    </row>
    <row r="3" spans="1:62">
      <c r="A3" s="21"/>
      <c r="B3" s="21" t="s">
        <v>8</v>
      </c>
      <c r="C3" s="21"/>
      <c r="D3" s="21"/>
      <c r="F3" s="21"/>
      <c r="G3" s="26">
        <v>3.0021432579729998E-3</v>
      </c>
      <c r="H3" s="21">
        <v>1.0365214283929999E-2</v>
      </c>
      <c r="I3" s="21">
        <v>8.1120179197890011E-3</v>
      </c>
      <c r="J3" s="21">
        <v>-1.7358073053399961E-4</v>
      </c>
      <c r="K3" s="21">
        <v>7.4691969422040006E-3</v>
      </c>
      <c r="L3" s="36">
        <v>-8.688739732241501E-3</v>
      </c>
      <c r="R3" s="38"/>
      <c r="U3" s="26">
        <v>3.4979840005111562E-7</v>
      </c>
      <c r="V3" s="21">
        <v>0.28672055660953594</v>
      </c>
      <c r="W3" s="21">
        <v>-2.3602503679970299E-6</v>
      </c>
      <c r="X3" s="21">
        <v>0</v>
      </c>
      <c r="Y3" s="21">
        <v>0</v>
      </c>
      <c r="Z3" s="36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8">
        <v>0</v>
      </c>
      <c r="AH3" s="31">
        <v>0.56511999999999996</v>
      </c>
      <c r="AI3">
        <v>0.69137999999999999</v>
      </c>
      <c r="AJ3" s="38">
        <v>0.45014999999999999</v>
      </c>
      <c r="AL3" s="31">
        <v>0.56511999999999996</v>
      </c>
      <c r="AM3">
        <v>0.69137999999999999</v>
      </c>
      <c r="AN3">
        <v>0.45014999999999999</v>
      </c>
      <c r="AO3">
        <v>0</v>
      </c>
      <c r="AP3">
        <v>0</v>
      </c>
      <c r="AQ3" s="38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8">
        <v>0</v>
      </c>
      <c r="AY3" s="15">
        <v>0</v>
      </c>
      <c r="AZ3" s="2">
        <v>0.28671999999999997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19">
        <v>0</v>
      </c>
    </row>
    <row r="4" spans="1:62" ht="15" thickBot="1">
      <c r="A4" s="21" t="s">
        <v>9</v>
      </c>
      <c r="B4" s="27">
        <v>8</v>
      </c>
      <c r="C4" s="28">
        <v>17</v>
      </c>
      <c r="D4" s="28">
        <v>26</v>
      </c>
      <c r="F4" s="21"/>
      <c r="G4" s="26">
        <v>2.1420256807184995E-3</v>
      </c>
      <c r="H4" s="21">
        <v>8.1120179197889993E-3</v>
      </c>
      <c r="I4" s="21">
        <v>5.6639862484509987E-3</v>
      </c>
      <c r="J4" s="21">
        <v>-2.5262550211394997E-3</v>
      </c>
      <c r="K4" s="21">
        <v>5.9231152602445001E-3</v>
      </c>
      <c r="L4" s="36">
        <v>-5.8470299359530001E-3</v>
      </c>
      <c r="R4" s="38"/>
      <c r="U4" s="26">
        <v>2.1907128320078351E-6</v>
      </c>
      <c r="V4" s="21">
        <v>-2.3602503679970299E-6</v>
      </c>
      <c r="W4" s="21">
        <v>0.28671838917836795</v>
      </c>
      <c r="X4" s="21">
        <v>0</v>
      </c>
      <c r="Y4" s="21">
        <v>0</v>
      </c>
      <c r="Z4" s="36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8">
        <v>0</v>
      </c>
      <c r="AH4" s="32">
        <v>5.5750000000000001E-2</v>
      </c>
      <c r="AI4" s="33">
        <v>0.51236999999999999</v>
      </c>
      <c r="AJ4" s="39">
        <v>-0.85694999999999999</v>
      </c>
      <c r="AL4" s="31">
        <v>5.5750000000000001E-2</v>
      </c>
      <c r="AM4">
        <v>0.51236999999999999</v>
      </c>
      <c r="AN4">
        <v>-0.85694999999999999</v>
      </c>
      <c r="AO4">
        <v>0</v>
      </c>
      <c r="AP4">
        <v>0</v>
      </c>
      <c r="AQ4" s="38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8">
        <v>0</v>
      </c>
      <c r="AY4" s="15">
        <v>0</v>
      </c>
      <c r="AZ4" s="2">
        <v>0</v>
      </c>
      <c r="BA4" s="2">
        <v>0.28671999999999997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19">
        <v>0</v>
      </c>
    </row>
    <row r="5" spans="1:62" ht="15" thickBot="1">
      <c r="A5" s="21"/>
      <c r="B5" s="27">
        <v>5</v>
      </c>
      <c r="C5" s="28">
        <v>14</v>
      </c>
      <c r="D5" s="28">
        <v>23</v>
      </c>
      <c r="F5" s="21"/>
      <c r="G5" s="26">
        <v>1.3521540137949998E-3</v>
      </c>
      <c r="H5" s="21">
        <v>1.7358073053399994E-4</v>
      </c>
      <c r="I5" s="21">
        <v>2.5262550211395001E-3</v>
      </c>
      <c r="J5" s="21">
        <v>-1.2999232964765999E-2</v>
      </c>
      <c r="K5" s="21">
        <v>7.1948468371279993E-3</v>
      </c>
      <c r="L5" s="36">
        <v>3.0907343554919999E-3</v>
      </c>
      <c r="R5" s="38"/>
      <c r="U5" s="26">
        <v>0</v>
      </c>
      <c r="V5" s="21">
        <v>0</v>
      </c>
      <c r="W5" s="21">
        <v>0</v>
      </c>
      <c r="X5" s="21">
        <v>0.422770951178988</v>
      </c>
      <c r="Y5" s="21">
        <v>-0.14228851031654799</v>
      </c>
      <c r="Z5" s="36">
        <v>-2.5937992280169991E-2</v>
      </c>
      <c r="AA5">
        <v>0</v>
      </c>
      <c r="AB5">
        <v>0</v>
      </c>
      <c r="AC5">
        <v>0</v>
      </c>
      <c r="AD5">
        <v>0</v>
      </c>
      <c r="AE5">
        <v>0</v>
      </c>
      <c r="AF5" s="38">
        <v>0</v>
      </c>
      <c r="AL5" s="31">
        <v>0</v>
      </c>
      <c r="AM5">
        <v>0</v>
      </c>
      <c r="AN5">
        <v>0</v>
      </c>
      <c r="AO5">
        <f t="array" ref="AO5:AQ7">AH2:AJ4</f>
        <v>-0.82311999999999996</v>
      </c>
      <c r="AP5">
        <v>0.50938000000000005</v>
      </c>
      <c r="AQ5" s="38">
        <v>0.251</v>
      </c>
      <c r="AR5">
        <v>0</v>
      </c>
      <c r="AS5">
        <v>0</v>
      </c>
      <c r="AT5">
        <v>0</v>
      </c>
      <c r="AU5">
        <v>0</v>
      </c>
      <c r="AV5">
        <v>0</v>
      </c>
      <c r="AW5" s="38">
        <v>0</v>
      </c>
      <c r="AY5" s="15">
        <v>0</v>
      </c>
      <c r="AZ5" s="2">
        <v>0</v>
      </c>
      <c r="BA5" s="2">
        <v>0</v>
      </c>
      <c r="BB5" s="2">
        <v>0.52222000000000002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19">
        <v>0</v>
      </c>
    </row>
    <row r="6" spans="1:62">
      <c r="A6" s="21"/>
      <c r="B6" s="27">
        <v>2</v>
      </c>
      <c r="C6" s="27">
        <v>11</v>
      </c>
      <c r="D6" s="28">
        <v>20</v>
      </c>
      <c r="F6" s="21"/>
      <c r="G6" s="26">
        <v>-2.5634083864490001E-3</v>
      </c>
      <c r="H6" s="21">
        <v>-7.4691969422039997E-3</v>
      </c>
      <c r="I6" s="21">
        <v>-5.9231152602444992E-3</v>
      </c>
      <c r="J6" s="21">
        <v>7.1948468371279993E-3</v>
      </c>
      <c r="K6" s="21">
        <v>-7.6246327964059994E-3</v>
      </c>
      <c r="L6" s="36">
        <v>5.6340367780035004E-3</v>
      </c>
      <c r="R6" s="38"/>
      <c r="U6" s="26">
        <v>0</v>
      </c>
      <c r="V6" s="21">
        <v>0</v>
      </c>
      <c r="W6" s="21">
        <v>0</v>
      </c>
      <c r="X6" s="21">
        <v>-0.14228851031654799</v>
      </c>
      <c r="Y6" s="21">
        <v>0.31598167067618799</v>
      </c>
      <c r="Z6" s="36">
        <v>-1.0256462434369992E-2</v>
      </c>
      <c r="AA6">
        <v>0</v>
      </c>
      <c r="AB6">
        <v>0</v>
      </c>
      <c r="AC6">
        <v>0</v>
      </c>
      <c r="AD6">
        <v>0</v>
      </c>
      <c r="AE6">
        <v>0</v>
      </c>
      <c r="AF6" s="38">
        <v>0</v>
      </c>
      <c r="AH6" s="43">
        <v>-0.82337000000000005</v>
      </c>
      <c r="AI6" s="35">
        <v>0.50883999999999996</v>
      </c>
      <c r="AJ6" s="41">
        <v>0.25126999999999999</v>
      </c>
      <c r="AL6" s="31">
        <v>0</v>
      </c>
      <c r="AM6">
        <v>0</v>
      </c>
      <c r="AN6">
        <v>0</v>
      </c>
      <c r="AO6">
        <v>0.56511999999999996</v>
      </c>
      <c r="AP6">
        <v>0.69137999999999999</v>
      </c>
      <c r="AQ6" s="38">
        <v>0.45014999999999999</v>
      </c>
      <c r="AR6">
        <v>0</v>
      </c>
      <c r="AS6">
        <v>0</v>
      </c>
      <c r="AT6">
        <v>0</v>
      </c>
      <c r="AU6">
        <v>0</v>
      </c>
      <c r="AV6">
        <v>0</v>
      </c>
      <c r="AW6" s="38">
        <v>0</v>
      </c>
      <c r="AY6" s="15">
        <v>0</v>
      </c>
      <c r="AZ6" s="2">
        <v>0</v>
      </c>
      <c r="BA6" s="2">
        <v>0</v>
      </c>
      <c r="BB6" s="2">
        <v>0</v>
      </c>
      <c r="BC6" s="2">
        <v>0.20355000000000001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19">
        <v>0</v>
      </c>
    </row>
    <row r="7" spans="1:62" ht="15" thickBot="1">
      <c r="A7" s="21"/>
      <c r="B7" s="21"/>
      <c r="C7" s="21"/>
      <c r="D7" s="21" t="s">
        <v>10</v>
      </c>
      <c r="F7" s="21"/>
      <c r="G7" s="29">
        <v>7.2688750234450004E-4</v>
      </c>
      <c r="H7" s="30">
        <v>8.688739732241501E-3</v>
      </c>
      <c r="I7" s="30">
        <v>5.8470299359530001E-3</v>
      </c>
      <c r="J7" s="30">
        <v>3.0907343554919999E-3</v>
      </c>
      <c r="K7" s="30">
        <v>5.6340367780035004E-3</v>
      </c>
      <c r="L7" s="37">
        <v>-1.1256016282053999E-2</v>
      </c>
      <c r="R7" s="38"/>
      <c r="U7" s="29">
        <v>0</v>
      </c>
      <c r="V7" s="30">
        <v>0</v>
      </c>
      <c r="W7" s="30">
        <v>0</v>
      </c>
      <c r="X7" s="30">
        <v>-2.5937992280169988E-2</v>
      </c>
      <c r="Y7" s="30">
        <v>-1.0256462434369992E-2</v>
      </c>
      <c r="Z7" s="37">
        <v>0.24317415605714499</v>
      </c>
      <c r="AA7">
        <v>0</v>
      </c>
      <c r="AB7">
        <v>0</v>
      </c>
      <c r="AC7">
        <v>0</v>
      </c>
      <c r="AD7">
        <v>0</v>
      </c>
      <c r="AE7">
        <v>0</v>
      </c>
      <c r="AF7" s="38">
        <v>0</v>
      </c>
      <c r="AH7" s="31">
        <v>0.56476999999999999</v>
      </c>
      <c r="AI7">
        <v>0.69135999999999997</v>
      </c>
      <c r="AJ7" s="38">
        <v>0.45061000000000001</v>
      </c>
      <c r="AL7" s="32">
        <v>0</v>
      </c>
      <c r="AM7" s="33">
        <v>0</v>
      </c>
      <c r="AN7" s="33">
        <v>0</v>
      </c>
      <c r="AO7" s="33">
        <v>5.5750000000000001E-2</v>
      </c>
      <c r="AP7" s="33">
        <v>0.51236999999999999</v>
      </c>
      <c r="AQ7" s="39">
        <v>-0.85694999999999999</v>
      </c>
      <c r="AR7">
        <v>0</v>
      </c>
      <c r="AS7">
        <v>0</v>
      </c>
      <c r="AT7">
        <v>0</v>
      </c>
      <c r="AU7">
        <v>0</v>
      </c>
      <c r="AV7">
        <v>0</v>
      </c>
      <c r="AW7" s="38">
        <v>0</v>
      </c>
      <c r="AY7" s="15">
        <v>0</v>
      </c>
      <c r="AZ7" s="2">
        <v>0</v>
      </c>
      <c r="BA7" s="2">
        <v>0</v>
      </c>
      <c r="BB7" s="2">
        <v>0</v>
      </c>
      <c r="BC7" s="2">
        <v>0</v>
      </c>
      <c r="BD7" s="2">
        <v>0.25616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19">
        <v>0</v>
      </c>
    </row>
    <row r="8" spans="1:62" ht="15" thickBot="1">
      <c r="A8" s="21"/>
      <c r="B8" s="21" t="s">
        <v>11</v>
      </c>
      <c r="C8" s="21"/>
      <c r="D8" s="21"/>
      <c r="F8" s="21"/>
      <c r="G8" s="26"/>
      <c r="H8" s="21"/>
      <c r="I8" s="21"/>
      <c r="J8" s="21"/>
      <c r="K8" s="21"/>
      <c r="L8" s="21"/>
      <c r="R8" s="38"/>
      <c r="U8" s="26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>
        <v>0.28671796870348798</v>
      </c>
      <c r="AB8">
        <v>4.937891839792985E-7</v>
      </c>
      <c r="AC8">
        <v>-2.2645145601046801E-7</v>
      </c>
      <c r="AD8">
        <v>0</v>
      </c>
      <c r="AE8">
        <v>0</v>
      </c>
      <c r="AF8" s="38">
        <v>0</v>
      </c>
      <c r="AH8" s="32">
        <v>5.5570000000000001E-2</v>
      </c>
      <c r="AI8" s="33">
        <v>0.51293</v>
      </c>
      <c r="AJ8" s="39">
        <v>-0.85663</v>
      </c>
      <c r="AL8" s="31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3">
        <f t="array" ref="AR8:AT10">AH6:AJ8</f>
        <v>-0.82337000000000005</v>
      </c>
      <c r="AS8" s="35">
        <v>0.50883999999999996</v>
      </c>
      <c r="AT8" s="35">
        <v>0.25126999999999999</v>
      </c>
      <c r="AU8" s="35">
        <v>0</v>
      </c>
      <c r="AV8" s="35">
        <v>0</v>
      </c>
      <c r="AW8" s="41">
        <v>0</v>
      </c>
      <c r="AY8" s="15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0.28671999999999997</v>
      </c>
      <c r="BF8" s="2">
        <v>0</v>
      </c>
      <c r="BG8" s="2">
        <v>0</v>
      </c>
      <c r="BH8" s="2">
        <v>0</v>
      </c>
      <c r="BI8" s="2">
        <v>0</v>
      </c>
      <c r="BJ8" s="19">
        <v>0</v>
      </c>
    </row>
    <row r="9" spans="1:62">
      <c r="A9" s="21" t="s">
        <v>9</v>
      </c>
      <c r="B9" s="27">
        <v>7</v>
      </c>
      <c r="C9" s="28">
        <v>16</v>
      </c>
      <c r="D9" s="28">
        <v>25</v>
      </c>
      <c r="F9" s="21"/>
      <c r="G9" s="26"/>
      <c r="H9" s="21"/>
      <c r="I9" s="21"/>
      <c r="J9" s="21"/>
      <c r="K9" s="21"/>
      <c r="L9" s="21"/>
      <c r="R9" s="38"/>
      <c r="U9" s="26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>
        <v>4.9378918398623739E-7</v>
      </c>
      <c r="AB9">
        <v>0.28671804302131199</v>
      </c>
      <c r="AC9">
        <v>-7.1410483200307073E-7</v>
      </c>
      <c r="AD9">
        <v>0</v>
      </c>
      <c r="AE9">
        <v>0</v>
      </c>
      <c r="AF9" s="38">
        <v>0</v>
      </c>
      <c r="AL9" s="31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1">
        <v>0.56476999999999999</v>
      </c>
      <c r="AS9">
        <v>0.69135999999999997</v>
      </c>
      <c r="AT9">
        <v>0.45061000000000001</v>
      </c>
      <c r="AU9">
        <v>0</v>
      </c>
      <c r="AV9">
        <v>0</v>
      </c>
      <c r="AW9" s="38">
        <v>0</v>
      </c>
      <c r="AY9" s="15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0.28671999999999997</v>
      </c>
      <c r="BG9" s="2">
        <v>0</v>
      </c>
      <c r="BH9" s="2">
        <v>0</v>
      </c>
      <c r="BI9" s="2">
        <v>0</v>
      </c>
      <c r="BJ9" s="19">
        <v>0</v>
      </c>
    </row>
    <row r="10" spans="1:62">
      <c r="A10" s="21"/>
      <c r="B10" s="27">
        <v>4</v>
      </c>
      <c r="C10" s="28">
        <v>13</v>
      </c>
      <c r="D10" s="28">
        <v>22</v>
      </c>
      <c r="F10" s="21"/>
      <c r="G10" s="26"/>
      <c r="H10" s="21"/>
      <c r="I10" s="21"/>
      <c r="J10" s="21"/>
      <c r="K10" s="21"/>
      <c r="L10" s="21"/>
      <c r="R10" s="38"/>
      <c r="U10" s="26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>
        <v>-2.2645145601046801E-7</v>
      </c>
      <c r="AB10">
        <v>-7.1410483200307073E-7</v>
      </c>
      <c r="AC10">
        <v>0.28672004779622401</v>
      </c>
      <c r="AD10">
        <v>0</v>
      </c>
      <c r="AE10">
        <v>0</v>
      </c>
      <c r="AF10" s="38">
        <v>0</v>
      </c>
      <c r="AL10" s="31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1">
        <v>5.5570000000000001E-2</v>
      </c>
      <c r="AS10">
        <v>0.51293</v>
      </c>
      <c r="AT10">
        <v>-0.85663</v>
      </c>
      <c r="AU10">
        <v>0</v>
      </c>
      <c r="AV10">
        <v>0</v>
      </c>
      <c r="AW10" s="38">
        <v>0</v>
      </c>
      <c r="AY10" s="15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0.28671999999999997</v>
      </c>
      <c r="BH10" s="2">
        <v>0</v>
      </c>
      <c r="BI10" s="2">
        <v>0</v>
      </c>
      <c r="BJ10" s="19">
        <v>0</v>
      </c>
    </row>
    <row r="11" spans="1:62">
      <c r="A11" s="21"/>
      <c r="B11" s="27">
        <v>1</v>
      </c>
      <c r="C11" s="27">
        <v>10</v>
      </c>
      <c r="D11" s="28">
        <v>19</v>
      </c>
      <c r="F11" s="21"/>
      <c r="G11" s="26"/>
      <c r="H11" s="21"/>
      <c r="I11" s="21"/>
      <c r="J11" s="21"/>
      <c r="K11" s="21"/>
      <c r="L11" s="21"/>
      <c r="R11" s="38"/>
      <c r="U11" s="26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>
        <v>0</v>
      </c>
      <c r="AB11">
        <v>0</v>
      </c>
      <c r="AC11">
        <v>0</v>
      </c>
      <c r="AD11">
        <v>0.42290872759366205</v>
      </c>
      <c r="AE11">
        <v>-0.14222912049960604</v>
      </c>
      <c r="AF11" s="38">
        <v>-2.5904863290954015E-2</v>
      </c>
      <c r="AL11" s="3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1">
        <v>0</v>
      </c>
      <c r="AS11">
        <v>0</v>
      </c>
      <c r="AT11">
        <v>0</v>
      </c>
      <c r="AU11">
        <f t="array" ref="AU11:AW13">AH6:AJ8</f>
        <v>-0.82337000000000005</v>
      </c>
      <c r="AV11">
        <v>0.50883999999999996</v>
      </c>
      <c r="AW11" s="38">
        <v>0.25126999999999999</v>
      </c>
      <c r="AY11" s="15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0.52222000000000002</v>
      </c>
      <c r="BI11" s="2">
        <v>0</v>
      </c>
      <c r="BJ11" s="19">
        <v>0</v>
      </c>
    </row>
    <row r="12" spans="1:62">
      <c r="A12" s="21"/>
      <c r="B12" s="21"/>
      <c r="C12" s="21"/>
      <c r="D12" s="21" t="s">
        <v>10</v>
      </c>
      <c r="F12" s="21"/>
      <c r="G12" s="26"/>
      <c r="H12" s="21"/>
      <c r="I12" s="21"/>
      <c r="J12" s="21"/>
      <c r="K12" s="21"/>
      <c r="L12" s="21"/>
      <c r="R12" s="38"/>
      <c r="U12" s="26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>
        <v>0</v>
      </c>
      <c r="AB12">
        <v>0</v>
      </c>
      <c r="AC12">
        <v>0</v>
      </c>
      <c r="AD12">
        <v>-0.14222912049960601</v>
      </c>
      <c r="AE12">
        <v>0.31587566343065399</v>
      </c>
      <c r="AF12" s="38">
        <v>-1.0307059981889993E-2</v>
      </c>
      <c r="AL12" s="31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1">
        <v>0</v>
      </c>
      <c r="AS12">
        <v>0</v>
      </c>
      <c r="AT12">
        <v>0</v>
      </c>
      <c r="AU12">
        <v>0.56476999999999999</v>
      </c>
      <c r="AV12">
        <v>0.69135999999999997</v>
      </c>
      <c r="AW12" s="38">
        <v>0.45061000000000001</v>
      </c>
      <c r="AY12" s="15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0.20355000000000001</v>
      </c>
      <c r="BJ12" s="19">
        <v>0</v>
      </c>
    </row>
    <row r="13" spans="1:62" ht="15" thickBot="1">
      <c r="A13" s="21"/>
      <c r="B13" s="21" t="s">
        <v>12</v>
      </c>
      <c r="C13" s="21"/>
      <c r="D13" s="21"/>
      <c r="F13" s="21"/>
      <c r="G13" s="29"/>
      <c r="H13" s="30"/>
      <c r="I13" s="30"/>
      <c r="J13" s="30"/>
      <c r="K13" s="30"/>
      <c r="L13" s="30"/>
      <c r="M13" s="33"/>
      <c r="N13" s="33"/>
      <c r="O13" s="33"/>
      <c r="P13" s="33"/>
      <c r="Q13" s="33"/>
      <c r="R13" s="39"/>
      <c r="U13" s="29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3">
        <v>0</v>
      </c>
      <c r="AB13" s="33">
        <v>0</v>
      </c>
      <c r="AC13" s="33">
        <v>0</v>
      </c>
      <c r="AD13" s="33">
        <v>-2.5904863290953994E-2</v>
      </c>
      <c r="AE13" s="33">
        <v>-1.0307059981889979E-2</v>
      </c>
      <c r="AF13" s="39">
        <v>0.24314009970917699</v>
      </c>
      <c r="AL13" s="32">
        <v>0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  <c r="AR13" s="32">
        <v>0</v>
      </c>
      <c r="AS13" s="33">
        <v>0</v>
      </c>
      <c r="AT13" s="33">
        <v>0</v>
      </c>
      <c r="AU13" s="33">
        <v>5.5570000000000001E-2</v>
      </c>
      <c r="AV13" s="33">
        <v>0.51293</v>
      </c>
      <c r="AW13" s="39">
        <v>-0.85663</v>
      </c>
      <c r="AY13" s="16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20">
        <v>0.25616</v>
      </c>
    </row>
    <row r="14" spans="1:62">
      <c r="A14" s="21" t="s">
        <v>9</v>
      </c>
      <c r="B14" s="27">
        <v>6</v>
      </c>
      <c r="C14" s="28">
        <v>15</v>
      </c>
      <c r="D14" s="28">
        <v>24</v>
      </c>
      <c r="F14" s="21"/>
      <c r="G14" s="21"/>
      <c r="H14" s="21"/>
      <c r="I14" s="21"/>
      <c r="J14" s="21"/>
      <c r="K14" s="21"/>
      <c r="L14" s="21"/>
      <c r="U14" s="21"/>
      <c r="V14" s="21"/>
      <c r="W14" s="21"/>
      <c r="X14" s="21"/>
      <c r="Y14" s="21"/>
      <c r="Z14" s="21"/>
    </row>
    <row r="15" spans="1:62" ht="15" thickBot="1">
      <c r="A15" s="21"/>
      <c r="B15" s="27">
        <v>3</v>
      </c>
      <c r="C15" s="27">
        <v>12</v>
      </c>
      <c r="D15" s="28">
        <v>21</v>
      </c>
      <c r="F15" s="21"/>
      <c r="G15" s="21" t="s">
        <v>13</v>
      </c>
      <c r="H15" s="21">
        <v>25</v>
      </c>
      <c r="I15" s="21"/>
      <c r="J15" s="21"/>
      <c r="K15" s="21"/>
      <c r="L15" s="21"/>
      <c r="U15" s="21" t="s">
        <v>13</v>
      </c>
      <c r="V15" s="21">
        <v>25</v>
      </c>
      <c r="W15" s="21"/>
      <c r="X15" s="21"/>
      <c r="Y15" s="21"/>
      <c r="Z15" s="21"/>
      <c r="AL15" t="s">
        <v>5</v>
      </c>
    </row>
    <row r="16" spans="1:62">
      <c r="A16" s="21"/>
      <c r="B16" s="27">
        <v>0</v>
      </c>
      <c r="C16" s="27">
        <v>9</v>
      </c>
      <c r="D16" s="28">
        <v>18</v>
      </c>
      <c r="E16" s="21"/>
      <c r="F16" s="21"/>
      <c r="G16" s="24">
        <v>1.4326550116049999E-3</v>
      </c>
      <c r="H16" s="25">
        <v>1.8875665632105002E-3</v>
      </c>
      <c r="I16" s="25">
        <v>7.3259545890001602E-6</v>
      </c>
      <c r="J16" s="25">
        <v>-7.497844430900001E-4</v>
      </c>
      <c r="K16" s="25">
        <v>-3.4756176135849982E-4</v>
      </c>
      <c r="L16" s="34">
        <v>-3.9487113479500001E-4</v>
      </c>
      <c r="M16" s="35"/>
      <c r="N16" s="35"/>
      <c r="O16" s="35"/>
      <c r="P16" s="35"/>
      <c r="Q16" s="35"/>
      <c r="R16" s="41"/>
      <c r="U16" s="24">
        <f t="array" ref="U16:AF27">MMULT(MMULT(AL16:AW27,AY2:BJ13),TRANSPOSE(AL16:AW27))</f>
        <v>0.28672080078028794</v>
      </c>
      <c r="V16" s="25">
        <v>1.8816573440078033E-6</v>
      </c>
      <c r="W16" s="25">
        <v>-1.0890199040047843E-6</v>
      </c>
      <c r="X16" s="25">
        <v>0</v>
      </c>
      <c r="Y16" s="25">
        <v>0</v>
      </c>
      <c r="Z16" s="34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41">
        <v>0</v>
      </c>
      <c r="AH16" s="43">
        <v>-0.82396999999999998</v>
      </c>
      <c r="AI16" s="35">
        <v>0.50871999999999995</v>
      </c>
      <c r="AJ16" s="41">
        <v>0.24956</v>
      </c>
      <c r="AL16" s="43">
        <f t="array" ref="AL16:AN18">AH16:AJ18</f>
        <v>-0.82396999999999998</v>
      </c>
      <c r="AM16" s="35">
        <v>0.50871999999999995</v>
      </c>
      <c r="AN16" s="35">
        <v>0.24956</v>
      </c>
      <c r="AO16" s="35">
        <v>0</v>
      </c>
      <c r="AP16" s="35">
        <v>0</v>
      </c>
      <c r="AQ16" s="41">
        <v>0</v>
      </c>
      <c r="AR16" s="35">
        <v>0</v>
      </c>
      <c r="AS16" s="35">
        <v>0</v>
      </c>
      <c r="AT16" s="35">
        <v>0</v>
      </c>
      <c r="AU16" s="35">
        <v>0</v>
      </c>
      <c r="AV16" s="35">
        <v>0</v>
      </c>
      <c r="AW16" s="41">
        <v>0</v>
      </c>
    </row>
    <row r="17" spans="1:49">
      <c r="A17" s="21"/>
      <c r="B17" s="21"/>
      <c r="C17" s="21"/>
      <c r="D17" s="21" t="s">
        <v>10</v>
      </c>
      <c r="G17" s="31">
        <v>1.8875665632105002E-3</v>
      </c>
      <c r="H17">
        <v>1.742742178822E-3</v>
      </c>
      <c r="I17">
        <v>-6.0260890916300001E-4</v>
      </c>
      <c r="J17">
        <v>1.2118088439910003E-3</v>
      </c>
      <c r="K17">
        <v>-1.5061670028265002E-3</v>
      </c>
      <c r="L17" s="38">
        <v>-1.4208334927060002E-3</v>
      </c>
      <c r="R17" s="38"/>
      <c r="U17" s="26">
        <v>1.8816573440078033E-6</v>
      </c>
      <c r="V17" s="21">
        <v>0.28672110149222396</v>
      </c>
      <c r="W17" s="21">
        <v>-3.2278937599217183E-7</v>
      </c>
      <c r="X17" s="21">
        <v>0</v>
      </c>
      <c r="Y17" s="21">
        <v>0</v>
      </c>
      <c r="Z17" s="36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8">
        <v>0</v>
      </c>
      <c r="AH17" s="31">
        <v>0.56393000000000004</v>
      </c>
      <c r="AI17">
        <v>0.69328000000000001</v>
      </c>
      <c r="AJ17" s="38">
        <v>0.44872000000000001</v>
      </c>
      <c r="AL17" s="31">
        <v>0.56393000000000004</v>
      </c>
      <c r="AM17">
        <v>0.69328000000000001</v>
      </c>
      <c r="AN17">
        <v>0.44872000000000001</v>
      </c>
      <c r="AO17">
        <v>0</v>
      </c>
      <c r="AP17">
        <v>0</v>
      </c>
      <c r="AQ17" s="38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8">
        <v>0</v>
      </c>
    </row>
    <row r="18" spans="1:49" ht="15" thickBot="1">
      <c r="E18" s="21"/>
      <c r="G18" s="31">
        <v>7.3259545890001602E-6</v>
      </c>
      <c r="H18">
        <v>-6.026089091629998E-4</v>
      </c>
      <c r="I18">
        <v>-1.5653740373879998E-3</v>
      </c>
      <c r="J18">
        <v>2.4834542652605006E-3</v>
      </c>
      <c r="K18">
        <v>-2.8061776105005E-3</v>
      </c>
      <c r="L18" s="38">
        <v>3.1594348438799993E-4</v>
      </c>
      <c r="R18" s="38"/>
      <c r="U18" s="26">
        <v>-1.0890199040047843E-6</v>
      </c>
      <c r="V18" s="21">
        <v>-3.2278937600604962E-7</v>
      </c>
      <c r="W18" s="21">
        <v>0.28671799685939198</v>
      </c>
      <c r="X18" s="21">
        <v>0</v>
      </c>
      <c r="Y18" s="21">
        <v>0</v>
      </c>
      <c r="Z18" s="36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8">
        <v>0</v>
      </c>
      <c r="AH18" s="32">
        <v>5.5259999999999997E-2</v>
      </c>
      <c r="AI18" s="33">
        <v>0.51046000000000002</v>
      </c>
      <c r="AJ18" s="39">
        <v>-0.85811999999999999</v>
      </c>
      <c r="AL18" s="31">
        <v>5.5259999999999997E-2</v>
      </c>
      <c r="AM18">
        <v>0.51046000000000002</v>
      </c>
      <c r="AN18">
        <v>-0.85811999999999999</v>
      </c>
      <c r="AO18">
        <v>0</v>
      </c>
      <c r="AP18">
        <v>0</v>
      </c>
      <c r="AQ18" s="3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8">
        <v>0</v>
      </c>
    </row>
    <row r="19" spans="1:49" ht="15" thickBot="1">
      <c r="E19" s="21"/>
      <c r="G19" s="31">
        <v>7.4978444309E-4</v>
      </c>
      <c r="H19">
        <v>-1.2118088439910003E-3</v>
      </c>
      <c r="I19">
        <v>-2.4834542652604997E-3</v>
      </c>
      <c r="J19">
        <v>5.1281837668499999E-3</v>
      </c>
      <c r="K19">
        <v>-7.3186443893710007E-3</v>
      </c>
      <c r="L19" s="38">
        <v>3.3665998309010004E-3</v>
      </c>
      <c r="R19" s="38"/>
      <c r="U19" s="26">
        <v>0</v>
      </c>
      <c r="V19" s="21">
        <v>0</v>
      </c>
      <c r="W19" s="21">
        <v>0</v>
      </c>
      <c r="X19" s="21">
        <v>0.42318065664209398</v>
      </c>
      <c r="Y19" s="21">
        <v>-0.14218091051967002</v>
      </c>
      <c r="Z19" s="36">
        <v>-2.5777200288276004E-2</v>
      </c>
      <c r="AA19">
        <v>0</v>
      </c>
      <c r="AB19">
        <v>0</v>
      </c>
      <c r="AC19">
        <v>0</v>
      </c>
      <c r="AD19">
        <v>0</v>
      </c>
      <c r="AE19">
        <v>0</v>
      </c>
      <c r="AF19" s="38">
        <v>0</v>
      </c>
      <c r="AL19" s="31">
        <v>0</v>
      </c>
      <c r="AM19">
        <v>0</v>
      </c>
      <c r="AN19">
        <v>0</v>
      </c>
      <c r="AO19">
        <f t="array" ref="AO19:AQ21">AH16:AJ18</f>
        <v>-0.82396999999999998</v>
      </c>
      <c r="AP19">
        <v>0.50871999999999995</v>
      </c>
      <c r="AQ19" s="38">
        <v>0.24956</v>
      </c>
      <c r="AR19">
        <v>0</v>
      </c>
      <c r="AS19">
        <v>0</v>
      </c>
      <c r="AT19">
        <v>0</v>
      </c>
      <c r="AU19">
        <v>0</v>
      </c>
      <c r="AV19">
        <v>0</v>
      </c>
      <c r="AW19" s="38">
        <v>0</v>
      </c>
    </row>
    <row r="20" spans="1:49">
      <c r="C20" s="46" t="s">
        <v>94</v>
      </c>
      <c r="E20" s="21"/>
      <c r="G20" s="31">
        <v>3.4756176135849993E-4</v>
      </c>
      <c r="H20">
        <v>1.5061670028265002E-3</v>
      </c>
      <c r="I20">
        <v>2.8061776105005004E-3</v>
      </c>
      <c r="J20">
        <v>-7.3186443893710016E-3</v>
      </c>
      <c r="K20">
        <v>6.1702753042560008E-3</v>
      </c>
      <c r="L20" s="38">
        <v>-6.116205603210001E-4</v>
      </c>
      <c r="R20" s="38"/>
      <c r="U20" s="26">
        <v>0</v>
      </c>
      <c r="V20" s="21">
        <v>0</v>
      </c>
      <c r="W20" s="21">
        <v>0</v>
      </c>
      <c r="X20" s="21">
        <v>-0.14218091051967002</v>
      </c>
      <c r="Y20" s="21">
        <v>0.3154862781525421</v>
      </c>
      <c r="Z20" s="36">
        <v>-1.0327364119787991E-2</v>
      </c>
      <c r="AA20">
        <v>0</v>
      </c>
      <c r="AB20">
        <v>0</v>
      </c>
      <c r="AC20">
        <v>0</v>
      </c>
      <c r="AD20">
        <v>0</v>
      </c>
      <c r="AE20">
        <v>0</v>
      </c>
      <c r="AF20" s="38">
        <v>0</v>
      </c>
      <c r="AH20" s="43">
        <v>-0.82420000000000004</v>
      </c>
      <c r="AI20" s="35">
        <v>0.50849999999999995</v>
      </c>
      <c r="AJ20" s="41">
        <v>0.24925</v>
      </c>
      <c r="AL20" s="31">
        <v>0</v>
      </c>
      <c r="AM20">
        <v>0</v>
      </c>
      <c r="AN20">
        <v>0</v>
      </c>
      <c r="AO20">
        <v>0.56393000000000004</v>
      </c>
      <c r="AP20">
        <v>0.69328000000000001</v>
      </c>
      <c r="AQ20" s="38">
        <v>0.44872000000000001</v>
      </c>
      <c r="AR20">
        <v>0</v>
      </c>
      <c r="AS20">
        <v>0</v>
      </c>
      <c r="AT20">
        <v>0</v>
      </c>
      <c r="AU20">
        <v>0</v>
      </c>
      <c r="AV20">
        <v>0</v>
      </c>
      <c r="AW20" s="38">
        <v>0</v>
      </c>
    </row>
    <row r="21" spans="1:49" ht="15" thickBot="1">
      <c r="C21" s="46" t="s">
        <v>96</v>
      </c>
      <c r="E21" s="21"/>
      <c r="G21" s="32">
        <v>3.9487113479500001E-4</v>
      </c>
      <c r="H21" s="33">
        <v>1.4208334927059999E-3</v>
      </c>
      <c r="I21" s="33">
        <v>-3.1594348438799999E-4</v>
      </c>
      <c r="J21" s="33">
        <v>3.366599830901E-3</v>
      </c>
      <c r="K21" s="33">
        <v>-6.1162056032100032E-4</v>
      </c>
      <c r="L21" s="39">
        <v>-3.2484940990759998E-3</v>
      </c>
      <c r="R21" s="38"/>
      <c r="U21" s="29">
        <v>0</v>
      </c>
      <c r="V21" s="30">
        <v>0</v>
      </c>
      <c r="W21" s="30">
        <v>0</v>
      </c>
      <c r="X21" s="30">
        <v>-2.5777200288276E-2</v>
      </c>
      <c r="Y21" s="30">
        <v>-1.0327364119787977E-2</v>
      </c>
      <c r="Z21" s="37">
        <v>0.243262112421156</v>
      </c>
      <c r="AA21">
        <v>0</v>
      </c>
      <c r="AB21">
        <v>0</v>
      </c>
      <c r="AC21">
        <v>0</v>
      </c>
      <c r="AD21">
        <v>0</v>
      </c>
      <c r="AE21">
        <v>0</v>
      </c>
      <c r="AF21" s="38">
        <v>0</v>
      </c>
      <c r="AH21" s="31">
        <v>0.56361000000000006</v>
      </c>
      <c r="AI21">
        <v>0.69371000000000005</v>
      </c>
      <c r="AJ21" s="38">
        <v>0.44845000000000002</v>
      </c>
      <c r="AL21" s="32">
        <v>0</v>
      </c>
      <c r="AM21" s="33">
        <v>0</v>
      </c>
      <c r="AN21" s="33">
        <v>0</v>
      </c>
      <c r="AO21" s="33">
        <v>5.5259999999999997E-2</v>
      </c>
      <c r="AP21" s="33">
        <v>0.51046000000000002</v>
      </c>
      <c r="AQ21" s="39">
        <v>-0.85811999999999999</v>
      </c>
      <c r="AR21">
        <v>0</v>
      </c>
      <c r="AS21">
        <v>0</v>
      </c>
      <c r="AT21">
        <v>0</v>
      </c>
      <c r="AU21">
        <v>0</v>
      </c>
      <c r="AV21">
        <v>0</v>
      </c>
      <c r="AW21" s="38">
        <v>0</v>
      </c>
    </row>
    <row r="22" spans="1:49" ht="15" thickBot="1">
      <c r="E22" s="21"/>
      <c r="G22" s="31"/>
      <c r="R22" s="38"/>
      <c r="U22" s="26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>
        <v>0.28672098990079997</v>
      </c>
      <c r="AB22">
        <v>9.6194559970341764E-8</v>
      </c>
      <c r="AC22">
        <v>-3.2069631999975812E-7</v>
      </c>
      <c r="AD22">
        <v>0</v>
      </c>
      <c r="AE22">
        <v>0</v>
      </c>
      <c r="AF22" s="38">
        <v>0</v>
      </c>
      <c r="AH22" s="32">
        <v>5.5129999999999998E-2</v>
      </c>
      <c r="AI22" s="33">
        <v>0.51009000000000004</v>
      </c>
      <c r="AJ22" s="39">
        <v>-0.85834999999999995</v>
      </c>
      <c r="AL22" s="31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43">
        <f t="array" ref="AR22:AT24">AH20:AJ22</f>
        <v>-0.82420000000000004</v>
      </c>
      <c r="AS22" s="35">
        <v>0.50849999999999995</v>
      </c>
      <c r="AT22" s="35">
        <v>0.24925</v>
      </c>
      <c r="AU22" s="35">
        <v>0</v>
      </c>
      <c r="AV22" s="35">
        <v>0</v>
      </c>
      <c r="AW22" s="41">
        <v>0</v>
      </c>
    </row>
    <row r="23" spans="1:49">
      <c r="E23" s="21"/>
      <c r="G23" s="31"/>
      <c r="R23" s="38"/>
      <c r="U23" s="26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>
        <v>9.6194559991158446E-8</v>
      </c>
      <c r="AB23">
        <v>0.28671919681126401</v>
      </c>
      <c r="AC23">
        <v>-2.019368959826906E-7</v>
      </c>
      <c r="AD23">
        <v>0</v>
      </c>
      <c r="AE23">
        <v>0</v>
      </c>
      <c r="AF23" s="38">
        <v>0</v>
      </c>
      <c r="AL23" s="31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31">
        <v>0.56361000000000006</v>
      </c>
      <c r="AS23">
        <v>0.69371000000000005</v>
      </c>
      <c r="AT23">
        <v>0.44845000000000002</v>
      </c>
      <c r="AU23">
        <v>0</v>
      </c>
      <c r="AV23">
        <v>0</v>
      </c>
      <c r="AW23" s="38">
        <v>0</v>
      </c>
    </row>
    <row r="24" spans="1:49">
      <c r="E24" s="21"/>
      <c r="G24" s="31"/>
      <c r="R24" s="38"/>
      <c r="U24" s="26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>
        <v>-3.2069631999975812E-7</v>
      </c>
      <c r="AB24">
        <v>-2.0193689596881281E-7</v>
      </c>
      <c r="AC24">
        <v>0.28671880939519995</v>
      </c>
      <c r="AD24">
        <v>0</v>
      </c>
      <c r="AE24">
        <v>0</v>
      </c>
      <c r="AF24" s="38">
        <v>0</v>
      </c>
      <c r="AL24" s="31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31">
        <v>5.5129999999999998E-2</v>
      </c>
      <c r="AS24">
        <v>0.51009000000000004</v>
      </c>
      <c r="AT24">
        <v>-0.85834999999999995</v>
      </c>
      <c r="AU24">
        <v>0</v>
      </c>
      <c r="AV24">
        <v>0</v>
      </c>
      <c r="AW24" s="38">
        <v>0</v>
      </c>
    </row>
    <row r="25" spans="1:49">
      <c r="E25" s="21"/>
      <c r="G25" s="31"/>
      <c r="R25" s="38"/>
      <c r="U25" s="26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>
        <v>0</v>
      </c>
      <c r="AB25">
        <v>0</v>
      </c>
      <c r="AC25">
        <v>0</v>
      </c>
      <c r="AD25">
        <v>0.42329345689830006</v>
      </c>
      <c r="AE25">
        <v>-0.14215032224839005</v>
      </c>
      <c r="AF25" s="38">
        <v>-2.5735581686369993E-2</v>
      </c>
      <c r="AL25" s="31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31">
        <v>0</v>
      </c>
      <c r="AS25">
        <v>0</v>
      </c>
      <c r="AT25">
        <v>0</v>
      </c>
      <c r="AU25">
        <f t="array" ref="AU25:AW27">AH20:AJ22</f>
        <v>-0.82420000000000004</v>
      </c>
      <c r="AV25">
        <v>0.50849999999999995</v>
      </c>
      <c r="AW25" s="38">
        <v>0.24925</v>
      </c>
    </row>
    <row r="26" spans="1:49">
      <c r="E26" s="21"/>
      <c r="G26" s="31"/>
      <c r="R26" s="38"/>
      <c r="U26" s="26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>
        <v>0</v>
      </c>
      <c r="AB26">
        <v>0</v>
      </c>
      <c r="AC26">
        <v>0</v>
      </c>
      <c r="AD26">
        <v>-0.14215032224839005</v>
      </c>
      <c r="AE26">
        <v>0.31535720172421705</v>
      </c>
      <c r="AF26" s="38">
        <v>-1.034949919900896E-2</v>
      </c>
      <c r="AL26" s="31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31">
        <v>0</v>
      </c>
      <c r="AS26">
        <v>0</v>
      </c>
      <c r="AT26">
        <v>0</v>
      </c>
      <c r="AU26">
        <v>0.56361000000000006</v>
      </c>
      <c r="AV26">
        <v>0.69371000000000005</v>
      </c>
      <c r="AW26" s="38">
        <v>0.44845000000000002</v>
      </c>
    </row>
    <row r="27" spans="1:49" ht="15" thickBot="1">
      <c r="E27" s="21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9"/>
      <c r="U27" s="29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3">
        <v>0</v>
      </c>
      <c r="AB27" s="33">
        <v>0</v>
      </c>
      <c r="AC27" s="33">
        <v>0</v>
      </c>
      <c r="AD27" s="33">
        <v>-2.5735581686369999E-2</v>
      </c>
      <c r="AE27" s="33">
        <v>-1.0349499199008974E-2</v>
      </c>
      <c r="AF27" s="39">
        <v>0.24327888592587299</v>
      </c>
      <c r="AL27" s="32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2">
        <v>0</v>
      </c>
      <c r="AS27" s="33">
        <v>0</v>
      </c>
      <c r="AT27" s="33">
        <v>0</v>
      </c>
      <c r="AU27" s="33">
        <v>5.5129999999999998E-2</v>
      </c>
      <c r="AV27" s="33">
        <v>0.51009000000000004</v>
      </c>
      <c r="AW27" s="39">
        <v>-0.85834999999999995</v>
      </c>
    </row>
    <row r="28" spans="1:49">
      <c r="E28" s="21"/>
    </row>
    <row r="29" spans="1:49" ht="15" thickBot="1">
      <c r="E29" s="21"/>
      <c r="G29" t="s">
        <v>14</v>
      </c>
      <c r="H29">
        <v>24</v>
      </c>
      <c r="U29" t="s">
        <v>14</v>
      </c>
      <c r="V29">
        <v>24</v>
      </c>
      <c r="AL29" t="s">
        <v>5</v>
      </c>
    </row>
    <row r="30" spans="1:49">
      <c r="E30" s="21"/>
      <c r="G30" s="24">
        <v>1.7524864413899998E-4</v>
      </c>
      <c r="H30" s="25">
        <v>2.8083665872999993E-4</v>
      </c>
      <c r="I30" s="25">
        <v>-2.2430972331199996E-4</v>
      </c>
      <c r="J30" s="25">
        <v>2.6143565865749998E-4</v>
      </c>
      <c r="K30" s="25">
        <v>-2.8775320956199999E-4</v>
      </c>
      <c r="L30" s="34">
        <v>-1.063270479845E-4</v>
      </c>
      <c r="M30" s="35"/>
      <c r="N30" s="35"/>
      <c r="O30" s="35"/>
      <c r="P30" s="35"/>
      <c r="Q30" s="35"/>
      <c r="R30" s="41"/>
      <c r="U30" s="24">
        <f t="array" ref="U30:AF41">MMULT(MMULT(AL30:AW41,AY2:BJ13),TRANSPOSE(AL30:AW41))</f>
        <v>0.28672120952832003</v>
      </c>
      <c r="V30" s="25">
        <v>-1.1272396800085516E-6</v>
      </c>
      <c r="W30" s="25">
        <v>-2.9767270399300161E-7</v>
      </c>
      <c r="X30" s="25">
        <v>0</v>
      </c>
      <c r="Y30" s="25">
        <v>0</v>
      </c>
      <c r="Z30" s="34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41">
        <v>0</v>
      </c>
      <c r="AH30" s="43">
        <v>-0.8236</v>
      </c>
      <c r="AI30" s="35">
        <v>0.50956000000000001</v>
      </c>
      <c r="AJ30" s="41">
        <v>0.24907000000000001</v>
      </c>
      <c r="AL30" s="43">
        <f t="array" ref="AL30:AN32">AH30:AJ32</f>
        <v>-0.8236</v>
      </c>
      <c r="AM30" s="35">
        <v>0.50956000000000001</v>
      </c>
      <c r="AN30" s="35">
        <v>0.24907000000000001</v>
      </c>
      <c r="AO30" s="35">
        <v>0</v>
      </c>
      <c r="AP30" s="35">
        <v>0</v>
      </c>
      <c r="AQ30" s="41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41">
        <v>0</v>
      </c>
    </row>
    <row r="31" spans="1:49">
      <c r="E31" s="21"/>
      <c r="G31" s="31">
        <v>2.8083665873000004E-4</v>
      </c>
      <c r="H31">
        <v>1.7555994268799997E-4</v>
      </c>
      <c r="I31">
        <v>-2.32645670903E-4</v>
      </c>
      <c r="J31">
        <v>1.4955630379199993E-4</v>
      </c>
      <c r="K31">
        <v>-3.7690541772150005E-4</v>
      </c>
      <c r="L31" s="38">
        <v>-1.8172033711000003E-4</v>
      </c>
      <c r="R31" s="38"/>
      <c r="U31" s="26">
        <v>-1.1272396800016127E-6</v>
      </c>
      <c r="V31" s="21">
        <v>0.28672218406092798</v>
      </c>
      <c r="W31" s="21">
        <v>4.4131942399106006E-7</v>
      </c>
      <c r="X31" s="21">
        <v>0</v>
      </c>
      <c r="Y31" s="21">
        <v>0</v>
      </c>
      <c r="Z31" s="36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8">
        <v>0</v>
      </c>
      <c r="AH31" s="31">
        <v>0.56437000000000004</v>
      </c>
      <c r="AI31">
        <v>0.69262000000000001</v>
      </c>
      <c r="AJ31" s="38">
        <v>0.44918999999999998</v>
      </c>
      <c r="AL31" s="31">
        <v>0.56437000000000004</v>
      </c>
      <c r="AM31">
        <v>0.69262000000000001</v>
      </c>
      <c r="AN31">
        <v>0.44918999999999998</v>
      </c>
      <c r="AO31">
        <v>0</v>
      </c>
      <c r="AP31">
        <v>0</v>
      </c>
      <c r="AQ31" s="38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8">
        <v>0</v>
      </c>
    </row>
    <row r="32" spans="1:49" ht="15" thickBot="1">
      <c r="E32" s="21"/>
      <c r="G32" s="31">
        <v>-2.2430972331199999E-4</v>
      </c>
      <c r="H32">
        <v>-2.3264567090299995E-4</v>
      </c>
      <c r="I32">
        <v>8.9191228580000001E-5</v>
      </c>
      <c r="J32">
        <v>-1.4674156057150001E-4</v>
      </c>
      <c r="K32">
        <v>2.2798375501750003E-4</v>
      </c>
      <c r="L32" s="38">
        <v>1.0046878823899999E-4</v>
      </c>
      <c r="R32" s="38"/>
      <c r="U32" s="26">
        <v>-2.976727040068794E-7</v>
      </c>
      <c r="V32" s="21">
        <v>4.4131942399106006E-7</v>
      </c>
      <c r="W32" s="21">
        <v>0.28672220636774398</v>
      </c>
      <c r="X32" s="21">
        <v>0</v>
      </c>
      <c r="Y32" s="21">
        <v>0</v>
      </c>
      <c r="Z32" s="36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8">
        <v>0</v>
      </c>
      <c r="AH32" s="32">
        <v>5.638E-2</v>
      </c>
      <c r="AI32" s="33">
        <v>0.51051999999999997</v>
      </c>
      <c r="AJ32" s="39">
        <v>-0.85802</v>
      </c>
      <c r="AL32" s="31">
        <v>5.638E-2</v>
      </c>
      <c r="AM32">
        <v>0.51051999999999997</v>
      </c>
      <c r="AN32">
        <v>-0.85802</v>
      </c>
      <c r="AO32">
        <v>0</v>
      </c>
      <c r="AP32">
        <v>0</v>
      </c>
      <c r="AQ32" s="38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8">
        <v>0</v>
      </c>
    </row>
    <row r="33" spans="7:49" ht="15" thickBot="1">
      <c r="G33" s="31">
        <v>-2.6143565865750003E-4</v>
      </c>
      <c r="H33">
        <v>-1.4955630379199998E-4</v>
      </c>
      <c r="I33">
        <v>1.4674156057149998E-4</v>
      </c>
      <c r="J33">
        <v>6.1398956813600006E-4</v>
      </c>
      <c r="K33">
        <v>-2.6447126212350005E-4</v>
      </c>
      <c r="L33" s="38">
        <v>4.3176148795600006E-4</v>
      </c>
      <c r="R33" s="38"/>
      <c r="U33" s="26">
        <v>0</v>
      </c>
      <c r="V33" s="21">
        <v>0</v>
      </c>
      <c r="W33" s="21">
        <v>0</v>
      </c>
      <c r="X33" s="21">
        <v>0.42297383117126403</v>
      </c>
      <c r="Y33" s="21">
        <v>-0.14223744455015203</v>
      </c>
      <c r="Z33" s="36">
        <v>-2.6040642558224004E-2</v>
      </c>
      <c r="AA33">
        <v>0</v>
      </c>
      <c r="AB33">
        <v>0</v>
      </c>
      <c r="AC33">
        <v>0</v>
      </c>
      <c r="AD33">
        <v>0</v>
      </c>
      <c r="AE33">
        <v>0</v>
      </c>
      <c r="AF33" s="38">
        <v>0</v>
      </c>
      <c r="AL33" s="31">
        <v>0</v>
      </c>
      <c r="AM33">
        <v>0</v>
      </c>
      <c r="AN33">
        <v>0</v>
      </c>
      <c r="AO33">
        <f t="array" ref="AO33:AQ35">AH30:AJ32</f>
        <v>-0.8236</v>
      </c>
      <c r="AP33">
        <v>0.50956000000000001</v>
      </c>
      <c r="AQ33" s="38">
        <v>0.24907000000000001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 s="38">
        <v>0</v>
      </c>
    </row>
    <row r="34" spans="7:49">
      <c r="G34" s="31">
        <v>2.8775320956199999E-4</v>
      </c>
      <c r="H34">
        <v>3.7690541772150005E-4</v>
      </c>
      <c r="I34">
        <v>-2.2798375501749998E-4</v>
      </c>
      <c r="J34">
        <v>-2.644712621235E-4</v>
      </c>
      <c r="K34">
        <v>2.0063062505100003E-4</v>
      </c>
      <c r="L34" s="38">
        <v>-2.2377190936250006E-4</v>
      </c>
      <c r="R34" s="38"/>
      <c r="U34" s="26">
        <v>0</v>
      </c>
      <c r="V34" s="21">
        <v>0</v>
      </c>
      <c r="W34" s="21">
        <v>0</v>
      </c>
      <c r="X34" s="21">
        <v>-0.14223744455015203</v>
      </c>
      <c r="Y34" s="21">
        <v>0.31566745340631408</v>
      </c>
      <c r="Z34" s="36">
        <v>-1.0136499153955994E-2</v>
      </c>
      <c r="AA34">
        <v>0</v>
      </c>
      <c r="AB34">
        <v>0</v>
      </c>
      <c r="AC34">
        <v>0</v>
      </c>
      <c r="AD34">
        <v>0</v>
      </c>
      <c r="AE34">
        <v>0</v>
      </c>
      <c r="AF34" s="38">
        <v>0</v>
      </c>
      <c r="AH34" s="43">
        <v>0.82352999999999998</v>
      </c>
      <c r="AI34" s="35">
        <v>-0.50958000000000003</v>
      </c>
      <c r="AJ34" s="41">
        <v>0.24925</v>
      </c>
      <c r="AL34" s="31">
        <v>0</v>
      </c>
      <c r="AM34">
        <v>0</v>
      </c>
      <c r="AN34">
        <v>0</v>
      </c>
      <c r="AO34">
        <v>0.56437000000000004</v>
      </c>
      <c r="AP34">
        <v>0.69262000000000001</v>
      </c>
      <c r="AQ34" s="38">
        <v>0.44918999999999998</v>
      </c>
      <c r="AR34">
        <v>0</v>
      </c>
      <c r="AS34">
        <v>0</v>
      </c>
      <c r="AT34">
        <v>0</v>
      </c>
      <c r="AU34">
        <v>0</v>
      </c>
      <c r="AV34">
        <v>0</v>
      </c>
      <c r="AW34" s="38">
        <v>0</v>
      </c>
    </row>
    <row r="35" spans="7:49" ht="15" thickBot="1">
      <c r="G35" s="32">
        <v>1.063270479845E-4</v>
      </c>
      <c r="H35" s="33">
        <v>1.8172033711E-4</v>
      </c>
      <c r="I35" s="33">
        <v>-1.0046878823900002E-4</v>
      </c>
      <c r="J35" s="33">
        <v>4.31761487956E-4</v>
      </c>
      <c r="K35" s="33">
        <v>-2.2377190936250004E-4</v>
      </c>
      <c r="L35" s="39">
        <v>-6.3462844440199994E-4</v>
      </c>
      <c r="R35" s="38"/>
      <c r="U35" s="29">
        <v>0</v>
      </c>
      <c r="V35" s="30">
        <v>0</v>
      </c>
      <c r="W35" s="30">
        <v>0</v>
      </c>
      <c r="X35" s="30">
        <v>-2.6040642558224011E-2</v>
      </c>
      <c r="Y35" s="30">
        <v>-1.0136499153955994E-2</v>
      </c>
      <c r="Z35" s="37">
        <v>0.243295917725352</v>
      </c>
      <c r="AA35">
        <v>0</v>
      </c>
      <c r="AB35">
        <v>0</v>
      </c>
      <c r="AC35">
        <v>0</v>
      </c>
      <c r="AD35">
        <v>0</v>
      </c>
      <c r="AE35">
        <v>0</v>
      </c>
      <c r="AF35" s="38">
        <v>0</v>
      </c>
      <c r="AH35" s="31">
        <v>-0.56449000000000005</v>
      </c>
      <c r="AI35">
        <v>-0.69266000000000005</v>
      </c>
      <c r="AJ35" s="38">
        <v>0.44897999999999999</v>
      </c>
      <c r="AL35" s="32">
        <v>0</v>
      </c>
      <c r="AM35" s="33">
        <v>0</v>
      </c>
      <c r="AN35" s="33">
        <v>0</v>
      </c>
      <c r="AO35" s="33">
        <v>5.638E-2</v>
      </c>
      <c r="AP35" s="33">
        <v>0.51051999999999997</v>
      </c>
      <c r="AQ35" s="39">
        <v>-0.85802</v>
      </c>
      <c r="AR35">
        <v>0</v>
      </c>
      <c r="AS35">
        <v>0</v>
      </c>
      <c r="AT35">
        <v>0</v>
      </c>
      <c r="AU35">
        <v>0</v>
      </c>
      <c r="AV35">
        <v>0</v>
      </c>
      <c r="AW35" s="38">
        <v>0</v>
      </c>
    </row>
    <row r="36" spans="7:49" ht="15" thickBot="1">
      <c r="G36" s="31"/>
      <c r="R36" s="38"/>
      <c r="U36" s="26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>
        <v>0.28671971322265594</v>
      </c>
      <c r="AB36">
        <v>-1.4390476800463237E-7</v>
      </c>
      <c r="AC36">
        <v>-2.1889064959965121E-6</v>
      </c>
      <c r="AD36">
        <v>0</v>
      </c>
      <c r="AE36">
        <v>0</v>
      </c>
      <c r="AF36" s="38">
        <v>0</v>
      </c>
      <c r="AH36" s="32">
        <v>-5.6149999999999999E-2</v>
      </c>
      <c r="AI36" s="33">
        <v>-0.51044</v>
      </c>
      <c r="AJ36" s="39">
        <v>-0.85807999999999995</v>
      </c>
      <c r="AL36" s="31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43">
        <f t="array" ref="AR36:AT38">AH34:AJ36</f>
        <v>0.82352999999999998</v>
      </c>
      <c r="AS36" s="35">
        <v>-0.50958000000000003</v>
      </c>
      <c r="AT36" s="35">
        <v>0.24925</v>
      </c>
      <c r="AU36" s="35">
        <v>0</v>
      </c>
      <c r="AV36" s="35">
        <v>0</v>
      </c>
      <c r="AW36" s="41">
        <v>0</v>
      </c>
    </row>
    <row r="37" spans="7:49" ht="15" thickBot="1">
      <c r="G37" s="31"/>
      <c r="R37" s="38"/>
      <c r="U37" s="26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>
        <v>-1.4390476800463237E-7</v>
      </c>
      <c r="AB37">
        <v>0.28672283167539203</v>
      </c>
      <c r="AC37">
        <v>-9.3886463999048875E-7</v>
      </c>
      <c r="AD37">
        <v>0</v>
      </c>
      <c r="AE37">
        <v>0</v>
      </c>
      <c r="AF37" s="38">
        <v>0</v>
      </c>
      <c r="AH37" s="32"/>
      <c r="AI37" s="33"/>
      <c r="AJ37" s="39"/>
      <c r="AL37" s="31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31">
        <v>-0.56449000000000005</v>
      </c>
      <c r="AS37">
        <v>-0.69266000000000005</v>
      </c>
      <c r="AT37">
        <v>0.44897999999999999</v>
      </c>
      <c r="AU37">
        <v>0</v>
      </c>
      <c r="AV37">
        <v>0</v>
      </c>
      <c r="AW37" s="38">
        <v>0</v>
      </c>
    </row>
    <row r="38" spans="7:49">
      <c r="G38" s="31"/>
      <c r="R38" s="38"/>
      <c r="U38" s="26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>
        <v>-2.1889064959826343E-6</v>
      </c>
      <c r="AB38">
        <v>-9.3886463996273317E-7</v>
      </c>
      <c r="AC38">
        <v>0.28672088954879993</v>
      </c>
      <c r="AD38">
        <v>0</v>
      </c>
      <c r="AE38">
        <v>0</v>
      </c>
      <c r="AF38" s="38">
        <v>0</v>
      </c>
      <c r="AL38" s="31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31">
        <v>-5.6149999999999999E-2</v>
      </c>
      <c r="AS38">
        <v>-0.51044</v>
      </c>
      <c r="AT38">
        <v>-0.85807999999999995</v>
      </c>
      <c r="AU38">
        <v>0</v>
      </c>
      <c r="AV38">
        <v>0</v>
      </c>
      <c r="AW38" s="38">
        <v>0</v>
      </c>
    </row>
    <row r="39" spans="7:49">
      <c r="G39" s="31"/>
      <c r="R39" s="38"/>
      <c r="U39" s="26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>
        <v>0</v>
      </c>
      <c r="AB39">
        <v>0</v>
      </c>
      <c r="AC39">
        <v>0</v>
      </c>
      <c r="AD39">
        <v>0.42294074553141803</v>
      </c>
      <c r="AE39">
        <v>-0.14225414922599403</v>
      </c>
      <c r="AF39" s="38">
        <v>-2.5989279701529987E-2</v>
      </c>
      <c r="AL39" s="31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31">
        <v>0</v>
      </c>
      <c r="AS39">
        <v>0</v>
      </c>
      <c r="AT39">
        <v>0</v>
      </c>
      <c r="AU39">
        <f t="array" ref="AU39:AW41">AH34:AJ36</f>
        <v>0.82352999999999998</v>
      </c>
      <c r="AV39">
        <v>-0.50958000000000003</v>
      </c>
      <c r="AW39" s="38">
        <v>0.24925</v>
      </c>
    </row>
    <row r="40" spans="7:49">
      <c r="G40" s="31"/>
      <c r="R40" s="38"/>
      <c r="U40" s="26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>
        <v>0</v>
      </c>
      <c r="AB40">
        <v>0</v>
      </c>
      <c r="AC40">
        <v>0</v>
      </c>
      <c r="AD40">
        <v>-0.14225414922599403</v>
      </c>
      <c r="AE40">
        <v>0.31570115815066602</v>
      </c>
      <c r="AF40" s="38">
        <v>-1.0168634534853976E-2</v>
      </c>
      <c r="AL40" s="31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31">
        <v>0</v>
      </c>
      <c r="AS40">
        <v>0</v>
      </c>
      <c r="AT40">
        <v>0</v>
      </c>
      <c r="AU40">
        <v>-0.56449000000000005</v>
      </c>
      <c r="AV40">
        <v>-0.69266000000000005</v>
      </c>
      <c r="AW40" s="38">
        <v>0.44897999999999999</v>
      </c>
    </row>
    <row r="41" spans="7:49" ht="15" thickBot="1">
      <c r="G41" s="32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9"/>
      <c r="U41" s="29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3">
        <v>0</v>
      </c>
      <c r="AB41" s="33">
        <v>0</v>
      </c>
      <c r="AC41" s="33">
        <v>0</v>
      </c>
      <c r="AD41" s="33">
        <v>-2.5989279701529994E-2</v>
      </c>
      <c r="AE41" s="33">
        <v>-1.0168634534853976E-2</v>
      </c>
      <c r="AF41" s="39">
        <v>0.24329215213745398</v>
      </c>
      <c r="AL41" s="32">
        <v>0</v>
      </c>
      <c r="AM41" s="33">
        <v>0</v>
      </c>
      <c r="AN41" s="33">
        <v>0</v>
      </c>
      <c r="AO41" s="33">
        <v>0</v>
      </c>
      <c r="AP41" s="33">
        <v>0</v>
      </c>
      <c r="AQ41" s="33">
        <v>0</v>
      </c>
      <c r="AR41" s="32">
        <v>0</v>
      </c>
      <c r="AS41" s="33">
        <v>0</v>
      </c>
      <c r="AT41" s="33">
        <v>0</v>
      </c>
      <c r="AU41" s="33">
        <v>-5.6149999999999999E-2</v>
      </c>
      <c r="AV41" s="33">
        <v>-0.51044</v>
      </c>
      <c r="AW41" s="39">
        <v>-0.85807999999999995</v>
      </c>
    </row>
    <row r="43" spans="7:49" ht="15" thickBot="1">
      <c r="G43" t="s">
        <v>15</v>
      </c>
      <c r="H43">
        <v>23</v>
      </c>
      <c r="U43" t="s">
        <v>15</v>
      </c>
      <c r="V43">
        <v>23</v>
      </c>
      <c r="AL43" t="s">
        <v>5</v>
      </c>
    </row>
    <row r="44" spans="7:49">
      <c r="G44" s="24">
        <v>-4.6316064724644009E-2</v>
      </c>
      <c r="H44" s="25">
        <v>-3.0588571164568003E-2</v>
      </c>
      <c r="I44" s="25">
        <v>-0.11971534284834001</v>
      </c>
      <c r="J44" s="25">
        <v>-2.9617034783957497E-2</v>
      </c>
      <c r="K44" s="25">
        <v>-0.163704653094778</v>
      </c>
      <c r="L44" s="34">
        <v>3.41860646314045E-2</v>
      </c>
      <c r="M44" s="35"/>
      <c r="N44" s="35"/>
      <c r="O44" s="35"/>
      <c r="P44" s="35"/>
      <c r="Q44" s="35"/>
      <c r="R44" s="41"/>
      <c r="U44" s="24">
        <f t="array" ref="U44:AF55">MMULT(MMULT(AL44:AW55,AY2:BJ13),TRANSPOSE(AL44:AW55))</f>
        <v>0.28671842458828795</v>
      </c>
      <c r="V44" s="25">
        <v>2.3298007040331581E-6</v>
      </c>
      <c r="W44" s="25">
        <v>-1.7573642239962495E-6</v>
      </c>
      <c r="X44" s="25">
        <v>0</v>
      </c>
      <c r="Y44" s="25">
        <v>0</v>
      </c>
      <c r="Z44" s="34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41">
        <v>0</v>
      </c>
      <c r="AH44" s="4">
        <v>-0.82345999999999997</v>
      </c>
      <c r="AI44" s="5">
        <v>0.50963000000000003</v>
      </c>
      <c r="AJ44" s="6">
        <v>0.24937000000000001</v>
      </c>
      <c r="AL44" s="43">
        <f t="array" ref="AL44:AN46">AH44:AJ46</f>
        <v>-0.82345999999999997</v>
      </c>
      <c r="AM44" s="35">
        <v>0.50963000000000003</v>
      </c>
      <c r="AN44" s="35">
        <v>0.24937000000000001</v>
      </c>
      <c r="AO44" s="35">
        <v>0</v>
      </c>
      <c r="AP44" s="35">
        <v>0</v>
      </c>
      <c r="AQ44" s="41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41">
        <v>0</v>
      </c>
    </row>
    <row r="45" spans="7:49">
      <c r="G45" s="31">
        <v>-3.0588571164568007E-2</v>
      </c>
      <c r="H45">
        <v>-6.8237643493186992E-2</v>
      </c>
      <c r="I45">
        <v>-8.1683981727631499E-2</v>
      </c>
      <c r="J45">
        <v>-4.8662488938160497E-2</v>
      </c>
      <c r="K45">
        <v>-8.0999144674365503E-2</v>
      </c>
      <c r="L45" s="38">
        <v>7.4185604340303496E-2</v>
      </c>
      <c r="R45" s="38"/>
      <c r="U45" s="26">
        <v>2.3298007040262192E-6</v>
      </c>
      <c r="V45" s="21">
        <v>0.28672028620390394</v>
      </c>
      <c r="W45" s="21">
        <v>1.1014635520056881E-6</v>
      </c>
      <c r="X45" s="21">
        <v>0</v>
      </c>
      <c r="Y45" s="21">
        <v>0</v>
      </c>
      <c r="Z45" s="36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8">
        <v>0</v>
      </c>
      <c r="AH45" s="7">
        <v>0.56450999999999996</v>
      </c>
      <c r="AI45" s="3">
        <v>0.69191000000000003</v>
      </c>
      <c r="AJ45" s="8">
        <v>0.4501</v>
      </c>
      <c r="AL45" s="31">
        <v>0.56450999999999996</v>
      </c>
      <c r="AM45">
        <v>0.69191000000000003</v>
      </c>
      <c r="AN45">
        <v>0.4501</v>
      </c>
      <c r="AO45">
        <v>0</v>
      </c>
      <c r="AP45">
        <v>0</v>
      </c>
      <c r="AQ45" s="38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8">
        <v>0</v>
      </c>
    </row>
    <row r="46" spans="7:49" ht="15" thickBot="1">
      <c r="G46" s="31">
        <v>-0.11971534284834001</v>
      </c>
      <c r="H46">
        <v>-8.1683981727631499E-2</v>
      </c>
      <c r="I46">
        <v>-0.26013633489884402</v>
      </c>
      <c r="J46">
        <v>-6.8685402509437499E-2</v>
      </c>
      <c r="K46">
        <v>-0.29013109060077702</v>
      </c>
      <c r="L46" s="38">
        <v>7.7040428045003995E-2</v>
      </c>
      <c r="R46" s="38"/>
      <c r="U46" s="26">
        <v>-1.7573642239962495E-6</v>
      </c>
      <c r="V46" s="21">
        <v>1.1014635519918103E-6</v>
      </c>
      <c r="W46" s="21">
        <v>0.286717882028032</v>
      </c>
      <c r="X46" s="21">
        <v>0</v>
      </c>
      <c r="Y46" s="21">
        <v>0</v>
      </c>
      <c r="Z46" s="3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8">
        <v>0</v>
      </c>
      <c r="AH46" s="9">
        <v>5.6849999999999998E-2</v>
      </c>
      <c r="AI46" s="10">
        <v>0.51141000000000003</v>
      </c>
      <c r="AJ46" s="11">
        <v>-0.85745000000000005</v>
      </c>
      <c r="AL46" s="31">
        <v>5.6849999999999998E-2</v>
      </c>
      <c r="AM46">
        <v>0.51141000000000003</v>
      </c>
      <c r="AN46">
        <v>-0.85745000000000005</v>
      </c>
      <c r="AO46">
        <v>0</v>
      </c>
      <c r="AP46">
        <v>0</v>
      </c>
      <c r="AQ46" s="38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8">
        <v>0</v>
      </c>
    </row>
    <row r="47" spans="7:49" ht="15" thickBot="1">
      <c r="G47" s="31">
        <v>2.9617034783957507E-2</v>
      </c>
      <c r="H47">
        <v>4.8662488938160504E-2</v>
      </c>
      <c r="I47">
        <v>6.8685402509437499E-2</v>
      </c>
      <c r="J47">
        <v>-7.7300317880675998E-2</v>
      </c>
      <c r="K47">
        <v>4.0123126098659506E-2</v>
      </c>
      <c r="L47" s="38">
        <v>-1.4016547752416003E-2</v>
      </c>
      <c r="R47" s="38"/>
      <c r="U47" s="26">
        <v>0</v>
      </c>
      <c r="V47" s="21">
        <v>0</v>
      </c>
      <c r="W47" s="21">
        <v>0</v>
      </c>
      <c r="X47" s="21">
        <v>0.42290623934285099</v>
      </c>
      <c r="Y47" s="21">
        <v>-0.14222752111707698</v>
      </c>
      <c r="Z47" s="36">
        <v>-2.6168561241294994E-2</v>
      </c>
      <c r="AA47">
        <v>0</v>
      </c>
      <c r="AB47">
        <v>0</v>
      </c>
      <c r="AC47">
        <v>0</v>
      </c>
      <c r="AD47">
        <v>0</v>
      </c>
      <c r="AE47">
        <v>0</v>
      </c>
      <c r="AF47" s="38">
        <v>0</v>
      </c>
      <c r="AH47" s="3"/>
      <c r="AI47" s="3"/>
      <c r="AJ47" s="3"/>
      <c r="AL47" s="31">
        <v>0</v>
      </c>
      <c r="AM47">
        <v>0</v>
      </c>
      <c r="AN47">
        <v>0</v>
      </c>
      <c r="AO47">
        <f t="array" ref="AO47:AQ49">AH44:AJ46</f>
        <v>-0.82345999999999997</v>
      </c>
      <c r="AP47">
        <v>0.50963000000000003</v>
      </c>
      <c r="AQ47" s="38">
        <v>0.24937000000000001</v>
      </c>
      <c r="AR47">
        <v>0</v>
      </c>
      <c r="AS47">
        <v>0</v>
      </c>
      <c r="AT47">
        <v>0</v>
      </c>
      <c r="AU47">
        <v>0</v>
      </c>
      <c r="AV47">
        <v>0</v>
      </c>
      <c r="AW47" s="38">
        <v>0</v>
      </c>
    </row>
    <row r="48" spans="7:49">
      <c r="G48" s="31">
        <v>0.163704653094778</v>
      </c>
      <c r="H48">
        <v>8.0999144674365531E-2</v>
      </c>
      <c r="I48">
        <v>0.29013109060077702</v>
      </c>
      <c r="J48">
        <v>4.0123126098659499E-2</v>
      </c>
      <c r="K48">
        <v>0.27721198444834205</v>
      </c>
      <c r="L48" s="38">
        <v>-5.1360963793705007E-2</v>
      </c>
      <c r="R48" s="38"/>
      <c r="U48" s="26">
        <v>0</v>
      </c>
      <c r="V48" s="21">
        <v>0</v>
      </c>
      <c r="W48" s="21">
        <v>0</v>
      </c>
      <c r="X48" s="21">
        <v>-0.14222752111707693</v>
      </c>
      <c r="Y48" s="21">
        <v>0.31575952329337698</v>
      </c>
      <c r="Z48" s="36">
        <v>-1.0076546075124995E-2</v>
      </c>
      <c r="AA48">
        <v>0</v>
      </c>
      <c r="AB48">
        <v>0</v>
      </c>
      <c r="AC48">
        <v>0</v>
      </c>
      <c r="AD48">
        <v>0</v>
      </c>
      <c r="AE48">
        <v>0</v>
      </c>
      <c r="AF48" s="38">
        <v>0</v>
      </c>
      <c r="AH48" s="4">
        <v>-0.82376000000000005</v>
      </c>
      <c r="AI48" s="5">
        <v>0.50948000000000004</v>
      </c>
      <c r="AJ48" s="6">
        <v>0.24868999999999999</v>
      </c>
      <c r="AL48" s="31">
        <v>0</v>
      </c>
      <c r="AM48">
        <v>0</v>
      </c>
      <c r="AN48">
        <v>0</v>
      </c>
      <c r="AO48">
        <v>0.56450999999999996</v>
      </c>
      <c r="AP48">
        <v>0.69191000000000003</v>
      </c>
      <c r="AQ48" s="38">
        <v>0.4501</v>
      </c>
      <c r="AR48">
        <v>0</v>
      </c>
      <c r="AS48">
        <v>0</v>
      </c>
      <c r="AT48">
        <v>0</v>
      </c>
      <c r="AU48">
        <v>0</v>
      </c>
      <c r="AV48">
        <v>0</v>
      </c>
      <c r="AW48" s="38">
        <v>0</v>
      </c>
    </row>
    <row r="49" spans="7:49" ht="15" thickBot="1">
      <c r="G49" s="32">
        <v>-3.41860646314045E-2</v>
      </c>
      <c r="H49" s="33">
        <v>-7.4185604340303496E-2</v>
      </c>
      <c r="I49" s="33">
        <v>-7.7040428045003995E-2</v>
      </c>
      <c r="J49" s="33">
        <v>-1.4016547752416005E-2</v>
      </c>
      <c r="K49" s="33">
        <v>-5.1360963793705E-2</v>
      </c>
      <c r="L49" s="39">
        <v>6.7498030769807982E-2</v>
      </c>
      <c r="R49" s="38"/>
      <c r="U49" s="29">
        <v>0</v>
      </c>
      <c r="V49" s="30">
        <v>0</v>
      </c>
      <c r="W49" s="30">
        <v>0</v>
      </c>
      <c r="X49" s="30">
        <v>-2.6168561241294994E-2</v>
      </c>
      <c r="Y49" s="30">
        <v>-1.0076546075124995E-2</v>
      </c>
      <c r="Z49" s="37">
        <v>0.24325836377610502</v>
      </c>
      <c r="AA49">
        <v>0</v>
      </c>
      <c r="AB49">
        <v>0</v>
      </c>
      <c r="AC49">
        <v>0</v>
      </c>
      <c r="AD49">
        <v>0</v>
      </c>
      <c r="AE49">
        <v>0</v>
      </c>
      <c r="AF49" s="38">
        <v>0</v>
      </c>
      <c r="AH49" s="7">
        <v>0.56408999999999998</v>
      </c>
      <c r="AI49" s="3">
        <v>0.69266000000000005</v>
      </c>
      <c r="AJ49" s="8">
        <v>0.44946000000000003</v>
      </c>
      <c r="AL49" s="32">
        <v>0</v>
      </c>
      <c r="AM49" s="33">
        <v>0</v>
      </c>
      <c r="AN49" s="33">
        <v>0</v>
      </c>
      <c r="AO49" s="33">
        <v>5.6849999999999998E-2</v>
      </c>
      <c r="AP49" s="33">
        <v>0.51141000000000003</v>
      </c>
      <c r="AQ49" s="39">
        <v>-0.85745000000000005</v>
      </c>
      <c r="AR49">
        <v>0</v>
      </c>
      <c r="AS49">
        <v>0</v>
      </c>
      <c r="AT49">
        <v>0</v>
      </c>
      <c r="AU49">
        <v>0</v>
      </c>
      <c r="AV49">
        <v>0</v>
      </c>
      <c r="AW49" s="38">
        <v>0</v>
      </c>
    </row>
    <row r="50" spans="7:49" ht="15" thickBot="1">
      <c r="G50" s="31"/>
      <c r="R50" s="38"/>
      <c r="U50" s="26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>
        <v>0.28671917542195202</v>
      </c>
      <c r="AB50">
        <v>-6.1765222397758279E-7</v>
      </c>
      <c r="AC50">
        <v>1.9979223040145211E-6</v>
      </c>
      <c r="AD50">
        <v>0</v>
      </c>
      <c r="AE50">
        <v>0</v>
      </c>
      <c r="AF50" s="38">
        <v>0</v>
      </c>
      <c r="AH50" s="9">
        <v>5.6730000000000003E-2</v>
      </c>
      <c r="AI50" s="10">
        <v>0.51053999999999999</v>
      </c>
      <c r="AJ50" s="11">
        <v>-0.85797999999999996</v>
      </c>
      <c r="AL50" s="31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43">
        <f t="array" ref="AR50:AT52">AH48:AJ50</f>
        <v>-0.82376000000000005</v>
      </c>
      <c r="AS50" s="35">
        <v>0.50948000000000004</v>
      </c>
      <c r="AT50" s="35">
        <v>0.24868999999999999</v>
      </c>
      <c r="AU50" s="35">
        <v>0</v>
      </c>
      <c r="AV50" s="35">
        <v>0</v>
      </c>
      <c r="AW50" s="41">
        <v>0</v>
      </c>
    </row>
    <row r="51" spans="7:49" ht="15" thickBot="1">
      <c r="G51" s="31"/>
      <c r="R51" s="38"/>
      <c r="U51" s="26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>
        <v>-6.1765222399146058E-7</v>
      </c>
      <c r="AB51">
        <v>0.28671704543641596</v>
      </c>
      <c r="AC51">
        <v>1.0813071359971893E-6</v>
      </c>
      <c r="AD51">
        <v>0</v>
      </c>
      <c r="AE51">
        <v>0</v>
      </c>
      <c r="AF51" s="38">
        <v>0</v>
      </c>
      <c r="AH51" s="9"/>
      <c r="AI51" s="10"/>
      <c r="AJ51" s="11"/>
      <c r="AL51" s="3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31">
        <v>0.56408999999999998</v>
      </c>
      <c r="AS51">
        <v>0.69266000000000005</v>
      </c>
      <c r="AT51">
        <v>0.44946000000000003</v>
      </c>
      <c r="AU51">
        <v>0</v>
      </c>
      <c r="AV51">
        <v>0</v>
      </c>
      <c r="AW51" s="38">
        <v>0</v>
      </c>
    </row>
    <row r="52" spans="7:49">
      <c r="G52" s="31"/>
      <c r="R52" s="38"/>
      <c r="U52" s="26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>
        <v>1.9979223039937044E-6</v>
      </c>
      <c r="AB52">
        <v>1.0813071359971893E-6</v>
      </c>
      <c r="AC52">
        <v>0.28671973188812799</v>
      </c>
      <c r="AD52">
        <v>0</v>
      </c>
      <c r="AE52">
        <v>0</v>
      </c>
      <c r="AF52" s="38">
        <v>0</v>
      </c>
      <c r="AL52" s="31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31">
        <v>5.6730000000000003E-2</v>
      </c>
      <c r="AS52">
        <v>0.51053999999999999</v>
      </c>
      <c r="AT52">
        <v>-0.85797999999999996</v>
      </c>
      <c r="AU52">
        <v>0</v>
      </c>
      <c r="AV52">
        <v>0</v>
      </c>
      <c r="AW52" s="38">
        <v>0</v>
      </c>
    </row>
    <row r="53" spans="7:49">
      <c r="G53" s="31"/>
      <c r="R53" s="38"/>
      <c r="U53" s="26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>
        <v>0</v>
      </c>
      <c r="AB53">
        <v>0</v>
      </c>
      <c r="AC53">
        <v>0</v>
      </c>
      <c r="AD53">
        <v>0.42304643026156807</v>
      </c>
      <c r="AE53">
        <v>-0.14219780384882399</v>
      </c>
      <c r="AF53" s="38">
        <v>-2.6116088466087997E-2</v>
      </c>
      <c r="AL53" s="31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31">
        <v>0</v>
      </c>
      <c r="AS53">
        <v>0</v>
      </c>
      <c r="AT53">
        <v>0</v>
      </c>
      <c r="AU53">
        <f t="array" ref="AU53:AW55">AH48:AJ50</f>
        <v>-0.82376000000000005</v>
      </c>
      <c r="AV53">
        <v>0.50948000000000004</v>
      </c>
      <c r="AW53" s="38">
        <v>0.24868999999999999</v>
      </c>
    </row>
    <row r="54" spans="7:49">
      <c r="G54" s="31"/>
      <c r="R54" s="38"/>
      <c r="U54" s="26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>
        <v>0</v>
      </c>
      <c r="AB54">
        <v>0</v>
      </c>
      <c r="AC54">
        <v>0</v>
      </c>
      <c r="AD54">
        <v>-0.14219780384882399</v>
      </c>
      <c r="AE54">
        <v>0.31557588063901798</v>
      </c>
      <c r="AF54" s="38">
        <v>-1.0089402039053993E-2</v>
      </c>
      <c r="AL54" s="31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31">
        <v>0</v>
      </c>
      <c r="AS54">
        <v>0</v>
      </c>
      <c r="AT54">
        <v>0</v>
      </c>
      <c r="AU54">
        <v>0.56408999999999998</v>
      </c>
      <c r="AV54">
        <v>0.69266000000000005</v>
      </c>
      <c r="AW54" s="38">
        <v>0.44946000000000003</v>
      </c>
    </row>
    <row r="55" spans="7:49" ht="15" thickBot="1">
      <c r="G55" s="32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9"/>
      <c r="U55" s="29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3">
        <v>0</v>
      </c>
      <c r="AB55" s="33">
        <v>0</v>
      </c>
      <c r="AC55" s="33">
        <v>0</v>
      </c>
      <c r="AD55" s="33">
        <v>-2.611608846608799E-2</v>
      </c>
      <c r="AE55" s="33">
        <v>-1.008940203905398E-2</v>
      </c>
      <c r="AF55" s="39">
        <v>0.24330316554468198</v>
      </c>
      <c r="AL55" s="32">
        <v>0</v>
      </c>
      <c r="AM55" s="33">
        <v>0</v>
      </c>
      <c r="AN55" s="33">
        <v>0</v>
      </c>
      <c r="AO55" s="33">
        <v>0</v>
      </c>
      <c r="AP55" s="33">
        <v>0</v>
      </c>
      <c r="AQ55" s="33">
        <v>0</v>
      </c>
      <c r="AR55" s="32">
        <v>0</v>
      </c>
      <c r="AS55" s="33">
        <v>0</v>
      </c>
      <c r="AT55" s="33">
        <v>0</v>
      </c>
      <c r="AU55" s="33">
        <v>5.6730000000000003E-2</v>
      </c>
      <c r="AV55" s="33">
        <v>0.51053999999999999</v>
      </c>
      <c r="AW55" s="39">
        <v>-0.85797999999999996</v>
      </c>
    </row>
    <row r="57" spans="7:49" ht="15" thickBot="1">
      <c r="G57" t="s">
        <v>10</v>
      </c>
      <c r="H57">
        <v>22</v>
      </c>
      <c r="U57" t="s">
        <v>10</v>
      </c>
      <c r="V57">
        <v>22</v>
      </c>
      <c r="AL57" t="s">
        <v>5</v>
      </c>
    </row>
    <row r="58" spans="7:49">
      <c r="G58" s="4">
        <v>-0.60300073998283799</v>
      </c>
      <c r="H58" s="5">
        <v>-0.23850311341543454</v>
      </c>
      <c r="I58" s="5">
        <v>0.17221830237390603</v>
      </c>
      <c r="J58" s="5">
        <v>-1.454980312409403E-2</v>
      </c>
      <c r="K58" s="5">
        <v>0.44524240453325498</v>
      </c>
      <c r="L58" s="6">
        <v>0.45515079007838349</v>
      </c>
      <c r="M58" s="35"/>
      <c r="N58" s="35"/>
      <c r="O58" s="35"/>
      <c r="P58" s="35"/>
      <c r="Q58" s="35"/>
      <c r="R58" s="41"/>
      <c r="U58" s="24">
        <f t="array" ref="U58:AF69">MMULT(MMULT(AL58:AW69,AY2:BJ13),TRANSPOSE(AL58:AW69))</f>
        <v>0.28672264866201602</v>
      </c>
      <c r="V58" s="25">
        <v>5.2670464011084217E-8</v>
      </c>
      <c r="W58" s="25">
        <v>-2.0472381440095333E-6</v>
      </c>
      <c r="X58" s="25">
        <v>0</v>
      </c>
      <c r="Y58" s="25">
        <v>0</v>
      </c>
      <c r="Z58" s="34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41">
        <v>0</v>
      </c>
      <c r="AH58" s="4">
        <v>-0.82415000000000005</v>
      </c>
      <c r="AI58" s="5">
        <v>0.50866999999999996</v>
      </c>
      <c r="AJ58" s="6">
        <v>0.24908</v>
      </c>
      <c r="AL58" s="43">
        <f t="array" ref="AL58:AN60">AH58:AJ60</f>
        <v>-0.82415000000000005</v>
      </c>
      <c r="AM58" s="35">
        <v>0.50866999999999996</v>
      </c>
      <c r="AN58" s="35">
        <v>0.24908</v>
      </c>
      <c r="AO58" s="35">
        <v>0</v>
      </c>
      <c r="AP58" s="35">
        <v>0</v>
      </c>
      <c r="AQ58" s="41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41">
        <v>0</v>
      </c>
    </row>
    <row r="59" spans="7:49">
      <c r="G59" s="7">
        <v>-0.23850311341543451</v>
      </c>
      <c r="H59" s="3">
        <v>-0.13410236344781701</v>
      </c>
      <c r="I59" s="3">
        <v>8.1523119829227511E-2</v>
      </c>
      <c r="J59" s="3">
        <v>-1.3920528921209017E-2</v>
      </c>
      <c r="K59" s="3">
        <v>0.21724776785760649</v>
      </c>
      <c r="L59" s="8">
        <v>0.24150823154600254</v>
      </c>
      <c r="R59" s="38"/>
      <c r="U59" s="26">
        <v>5.2670464004145323E-8</v>
      </c>
      <c r="V59" s="21">
        <v>0.28672280337612799</v>
      </c>
      <c r="W59" s="21">
        <v>-5.393203200698693E-8</v>
      </c>
      <c r="X59" s="21">
        <v>0</v>
      </c>
      <c r="Y59" s="21">
        <v>0</v>
      </c>
      <c r="Z59" s="36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8">
        <v>0</v>
      </c>
      <c r="AH59" s="7">
        <v>0.56377999999999995</v>
      </c>
      <c r="AI59" s="3">
        <v>0.69469000000000003</v>
      </c>
      <c r="AJ59" s="8">
        <v>0.44673000000000002</v>
      </c>
      <c r="AL59" s="31">
        <v>0.56377999999999995</v>
      </c>
      <c r="AM59">
        <v>0.69469000000000003</v>
      </c>
      <c r="AN59">
        <v>0.44673000000000002</v>
      </c>
      <c r="AO59">
        <v>0</v>
      </c>
      <c r="AP59">
        <v>0</v>
      </c>
      <c r="AQ59" s="38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8">
        <v>0</v>
      </c>
    </row>
    <row r="60" spans="7:49" ht="15" thickBot="1">
      <c r="G60" s="7">
        <v>0.17221830237390601</v>
      </c>
      <c r="H60" s="3">
        <v>8.1523119829227497E-2</v>
      </c>
      <c r="I60" s="3">
        <v>-3.0885289646760013E-2</v>
      </c>
      <c r="J60" s="3">
        <v>3.5789919280140019E-2</v>
      </c>
      <c r="K60" s="3">
        <v>-0.11388175008008597</v>
      </c>
      <c r="L60" s="8">
        <v>-0.12874789111813248</v>
      </c>
      <c r="R60" s="38"/>
      <c r="U60" s="26">
        <v>-2.0472381440164722E-6</v>
      </c>
      <c r="V60" s="21">
        <v>-5.393203200698693E-8</v>
      </c>
      <c r="W60" s="21">
        <v>0.28671971391078399</v>
      </c>
      <c r="X60" s="21">
        <v>0</v>
      </c>
      <c r="Y60" s="21">
        <v>0</v>
      </c>
      <c r="Z60" s="36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8">
        <v>0</v>
      </c>
      <c r="AH60" s="9">
        <v>5.4210000000000001E-2</v>
      </c>
      <c r="AI60" s="10">
        <v>0.50858999999999999</v>
      </c>
      <c r="AJ60" s="11">
        <v>-0.85929999999999995</v>
      </c>
      <c r="AL60" s="31">
        <v>5.4210000000000001E-2</v>
      </c>
      <c r="AM60">
        <v>0.50858999999999999</v>
      </c>
      <c r="AN60">
        <v>-0.85929999999999995</v>
      </c>
      <c r="AO60">
        <v>0</v>
      </c>
      <c r="AP60">
        <v>0</v>
      </c>
      <c r="AQ60" s="38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8">
        <v>0</v>
      </c>
    </row>
    <row r="61" spans="7:49" ht="15" thickBot="1">
      <c r="G61" s="7">
        <v>1.454980312409402E-2</v>
      </c>
      <c r="H61" s="3">
        <v>1.3920528921209012E-2</v>
      </c>
      <c r="I61" s="3">
        <v>-3.5789919280140019E-2</v>
      </c>
      <c r="J61" s="3">
        <v>-0.12162441229618301</v>
      </c>
      <c r="K61" s="3">
        <v>3.2468223420104469E-2</v>
      </c>
      <c r="L61" s="8">
        <v>-0.204475991437919</v>
      </c>
      <c r="R61" s="38"/>
      <c r="U61" s="26">
        <v>0</v>
      </c>
      <c r="V61" s="21">
        <v>0</v>
      </c>
      <c r="W61" s="21">
        <v>0</v>
      </c>
      <c r="X61" s="21">
        <v>0.42326391359736903</v>
      </c>
      <c r="Y61" s="21">
        <v>-0.14221257013923103</v>
      </c>
      <c r="Z61" s="36">
        <v>-2.5499079728455002E-2</v>
      </c>
      <c r="AA61">
        <v>0</v>
      </c>
      <c r="AB61">
        <v>0</v>
      </c>
      <c r="AC61">
        <v>0</v>
      </c>
      <c r="AD61">
        <v>0</v>
      </c>
      <c r="AE61">
        <v>0</v>
      </c>
      <c r="AF61" s="38">
        <v>0</v>
      </c>
      <c r="AH61" s="3"/>
      <c r="AI61" s="3"/>
      <c r="AJ61" s="3"/>
      <c r="AL61" s="31">
        <v>0</v>
      </c>
      <c r="AM61">
        <v>0</v>
      </c>
      <c r="AN61">
        <v>0</v>
      </c>
      <c r="AO61">
        <f t="array" ref="AO61:AQ63">AH58:AJ60</f>
        <v>-0.82415000000000005</v>
      </c>
      <c r="AP61">
        <v>0.50866999999999996</v>
      </c>
      <c r="AQ61" s="38">
        <v>0.24908</v>
      </c>
      <c r="AR61">
        <v>0</v>
      </c>
      <c r="AS61">
        <v>0</v>
      </c>
      <c r="AT61">
        <v>0</v>
      </c>
      <c r="AU61">
        <v>0</v>
      </c>
      <c r="AV61">
        <v>0</v>
      </c>
      <c r="AW61" s="38">
        <v>0</v>
      </c>
    </row>
    <row r="62" spans="7:49">
      <c r="G62" s="7">
        <v>-0.44524240453325498</v>
      </c>
      <c r="H62" s="3">
        <v>-0.21724776785760655</v>
      </c>
      <c r="I62" s="3">
        <v>0.11388175008008598</v>
      </c>
      <c r="J62" s="3">
        <v>3.2468223420104442E-2</v>
      </c>
      <c r="K62" s="3">
        <v>0.268605811672051</v>
      </c>
      <c r="L62" s="8">
        <v>0.48495468794874447</v>
      </c>
      <c r="R62" s="38"/>
      <c r="U62" s="26">
        <v>0</v>
      </c>
      <c r="V62" s="21">
        <v>0</v>
      </c>
      <c r="W62" s="21">
        <v>0</v>
      </c>
      <c r="X62" s="21">
        <v>-0.14221257013923097</v>
      </c>
      <c r="Y62" s="21">
        <v>0.31533983310966701</v>
      </c>
      <c r="Z62" s="36">
        <v>-1.0456350447398982E-2</v>
      </c>
      <c r="AA62">
        <v>0</v>
      </c>
      <c r="AB62">
        <v>0</v>
      </c>
      <c r="AC62">
        <v>0</v>
      </c>
      <c r="AD62">
        <v>0</v>
      </c>
      <c r="AE62">
        <v>0</v>
      </c>
      <c r="AF62" s="38">
        <v>0</v>
      </c>
      <c r="AH62" s="4">
        <v>-0.82403999999999999</v>
      </c>
      <c r="AI62" s="5">
        <v>0.50880999999999998</v>
      </c>
      <c r="AJ62" s="6">
        <v>0.24915999999999999</v>
      </c>
      <c r="AL62" s="31">
        <v>0</v>
      </c>
      <c r="AM62">
        <v>0</v>
      </c>
      <c r="AN62">
        <v>0</v>
      </c>
      <c r="AO62">
        <v>0.56377999999999995</v>
      </c>
      <c r="AP62">
        <v>0.69469000000000003</v>
      </c>
      <c r="AQ62" s="38">
        <v>0.44673000000000002</v>
      </c>
      <c r="AR62">
        <v>0</v>
      </c>
      <c r="AS62">
        <v>0</v>
      </c>
      <c r="AT62">
        <v>0</v>
      </c>
      <c r="AU62">
        <v>0</v>
      </c>
      <c r="AV62">
        <v>0</v>
      </c>
      <c r="AW62" s="38">
        <v>0</v>
      </c>
    </row>
    <row r="63" spans="7:49" ht="15" thickBot="1">
      <c r="G63" s="7">
        <v>-0.45515079007838344</v>
      </c>
      <c r="H63" s="3">
        <v>-0.24150823154600254</v>
      </c>
      <c r="I63" s="3">
        <v>0.12874789111813251</v>
      </c>
      <c r="J63" s="3">
        <v>-0.204475991437919</v>
      </c>
      <c r="K63" s="3">
        <v>0.48495468794874441</v>
      </c>
      <c r="L63" s="8">
        <v>0.21123206277885298</v>
      </c>
      <c r="R63" s="38"/>
      <c r="U63" s="29">
        <v>0</v>
      </c>
      <c r="V63" s="30">
        <v>0</v>
      </c>
      <c r="W63" s="30">
        <v>0</v>
      </c>
      <c r="X63" s="30">
        <v>-2.5499079728455002E-2</v>
      </c>
      <c r="Y63" s="30">
        <v>-1.0456350447398982E-2</v>
      </c>
      <c r="Z63" s="37">
        <v>0.243333319445657</v>
      </c>
      <c r="AA63">
        <v>0</v>
      </c>
      <c r="AB63">
        <v>0</v>
      </c>
      <c r="AC63">
        <v>0</v>
      </c>
      <c r="AD63">
        <v>0</v>
      </c>
      <c r="AE63">
        <v>0</v>
      </c>
      <c r="AF63" s="38">
        <v>0</v>
      </c>
      <c r="AH63" s="7">
        <v>0.56391999999999998</v>
      </c>
      <c r="AI63" s="3">
        <v>0.69442999999999999</v>
      </c>
      <c r="AJ63" s="8">
        <v>0.44695000000000001</v>
      </c>
      <c r="AL63" s="32">
        <v>0</v>
      </c>
      <c r="AM63" s="33">
        <v>0</v>
      </c>
      <c r="AN63" s="33">
        <v>0</v>
      </c>
      <c r="AO63" s="33">
        <v>5.4210000000000001E-2</v>
      </c>
      <c r="AP63" s="33">
        <v>0.50858999999999999</v>
      </c>
      <c r="AQ63" s="39">
        <v>-0.85929999999999995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8">
        <v>0</v>
      </c>
    </row>
    <row r="64" spans="7:49" ht="15" thickBot="1">
      <c r="G64" s="31"/>
      <c r="R64" s="38"/>
      <c r="U64" s="26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>
        <v>0.28672293695897599</v>
      </c>
      <c r="AB64">
        <v>6.7479551999621856E-7</v>
      </c>
      <c r="AC64">
        <v>-6.454067200817315E-8</v>
      </c>
      <c r="AD64">
        <v>0</v>
      </c>
      <c r="AE64">
        <v>0</v>
      </c>
      <c r="AF64" s="38">
        <v>0</v>
      </c>
      <c r="AH64" s="9">
        <v>5.4390000000000001E-2</v>
      </c>
      <c r="AI64" s="10">
        <v>0.50880999999999998</v>
      </c>
      <c r="AJ64" s="11">
        <v>-0.85916000000000003</v>
      </c>
      <c r="AL64" s="31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43">
        <f t="array" ref="AR64:AT66">AH62:AJ64</f>
        <v>-0.82403999999999999</v>
      </c>
      <c r="AS64" s="35">
        <v>0.50880999999999998</v>
      </c>
      <c r="AT64" s="35">
        <v>0.24915999999999999</v>
      </c>
      <c r="AU64" s="35">
        <v>0</v>
      </c>
      <c r="AV64" s="35">
        <v>0</v>
      </c>
      <c r="AW64" s="41">
        <v>0</v>
      </c>
    </row>
    <row r="65" spans="7:49" ht="15" thickBot="1">
      <c r="G65" s="31"/>
      <c r="R65" s="38"/>
      <c r="U65" s="26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>
        <v>6.7479551999621856E-7</v>
      </c>
      <c r="AB65">
        <v>0.28672088705433596</v>
      </c>
      <c r="AC65">
        <v>8.5302067198700371E-7</v>
      </c>
      <c r="AD65">
        <v>0</v>
      </c>
      <c r="AE65">
        <v>0</v>
      </c>
      <c r="AF65" s="38">
        <v>0</v>
      </c>
      <c r="AH65" s="9"/>
      <c r="AI65" s="10"/>
      <c r="AJ65" s="11"/>
      <c r="AL65" s="31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31">
        <v>0.56391999999999998</v>
      </c>
      <c r="AS65">
        <v>0.69442999999999999</v>
      </c>
      <c r="AT65">
        <v>0.44695000000000001</v>
      </c>
      <c r="AU65">
        <v>0</v>
      </c>
      <c r="AV65">
        <v>0</v>
      </c>
      <c r="AW65" s="38">
        <v>0</v>
      </c>
    </row>
    <row r="66" spans="7:49">
      <c r="G66" s="31"/>
      <c r="R66" s="38"/>
      <c r="U66" s="26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>
        <v>-6.454067200817315E-8</v>
      </c>
      <c r="AB66">
        <v>8.5302067198700371E-7</v>
      </c>
      <c r="AC66">
        <v>0.28672051431833601</v>
      </c>
      <c r="AD66">
        <v>0</v>
      </c>
      <c r="AE66">
        <v>0</v>
      </c>
      <c r="AF66" s="38">
        <v>0</v>
      </c>
      <c r="AL66" s="31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31">
        <v>5.4390000000000001E-2</v>
      </c>
      <c r="AS66">
        <v>0.50880999999999998</v>
      </c>
      <c r="AT66">
        <v>-0.85916000000000003</v>
      </c>
      <c r="AU66">
        <v>0</v>
      </c>
      <c r="AV66">
        <v>0</v>
      </c>
      <c r="AW66" s="38">
        <v>0</v>
      </c>
    </row>
    <row r="67" spans="7:49">
      <c r="G67" s="31"/>
      <c r="R67" s="38"/>
      <c r="U67" s="26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>
        <v>0</v>
      </c>
      <c r="AB67">
        <v>0</v>
      </c>
      <c r="AC67">
        <v>0</v>
      </c>
      <c r="AD67">
        <v>0.42320844010160302</v>
      </c>
      <c r="AE67">
        <v>-0.14222436543231098</v>
      </c>
      <c r="AF67" s="38">
        <v>-2.5544820786372997E-2</v>
      </c>
      <c r="AL67" s="31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31">
        <v>0</v>
      </c>
      <c r="AS67">
        <v>0</v>
      </c>
      <c r="AT67">
        <v>0</v>
      </c>
      <c r="AU67">
        <f t="array" ref="AU67:AW69">AH62:AJ64</f>
        <v>-0.82403999999999999</v>
      </c>
      <c r="AV67">
        <v>0.50880999999999998</v>
      </c>
      <c r="AW67" s="38">
        <v>0.24915999999999999</v>
      </c>
    </row>
    <row r="68" spans="7:49">
      <c r="G68" s="31"/>
      <c r="R68" s="38"/>
      <c r="U68" s="26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>
        <v>0</v>
      </c>
      <c r="AB68">
        <v>0</v>
      </c>
      <c r="AC68">
        <v>0</v>
      </c>
      <c r="AD68">
        <v>-0.14222436543231098</v>
      </c>
      <c r="AE68">
        <v>0.31539912727620301</v>
      </c>
      <c r="AF68" s="38">
        <v>-1.0427595018919003E-2</v>
      </c>
      <c r="AL68" s="31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31">
        <v>0</v>
      </c>
      <c r="AS68">
        <v>0</v>
      </c>
      <c r="AT68">
        <v>0</v>
      </c>
      <c r="AU68">
        <v>0.56391999999999998</v>
      </c>
      <c r="AV68">
        <v>0.69442999999999999</v>
      </c>
      <c r="AW68" s="38">
        <v>0.44695000000000001</v>
      </c>
    </row>
    <row r="69" spans="7:49" ht="15" thickBot="1">
      <c r="G69" s="3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9"/>
      <c r="U69" s="29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3">
        <v>0</v>
      </c>
      <c r="AB69" s="33">
        <v>0</v>
      </c>
      <c r="AC69" s="33">
        <v>0</v>
      </c>
      <c r="AD69" s="33">
        <v>-2.5544820786373004E-2</v>
      </c>
      <c r="AE69" s="33">
        <v>-1.0427595018919017E-2</v>
      </c>
      <c r="AF69" s="39">
        <v>0.243327459891713</v>
      </c>
      <c r="AL69" s="32">
        <v>0</v>
      </c>
      <c r="AM69" s="33">
        <v>0</v>
      </c>
      <c r="AN69" s="33">
        <v>0</v>
      </c>
      <c r="AO69" s="33">
        <v>0</v>
      </c>
      <c r="AP69" s="33">
        <v>0</v>
      </c>
      <c r="AQ69" s="33">
        <v>0</v>
      </c>
      <c r="AR69" s="32">
        <v>0</v>
      </c>
      <c r="AS69" s="33">
        <v>0</v>
      </c>
      <c r="AT69" s="33">
        <v>0</v>
      </c>
      <c r="AU69" s="33">
        <v>5.4390000000000001E-2</v>
      </c>
      <c r="AV69" s="33">
        <v>0.50880999999999998</v>
      </c>
      <c r="AW69" s="39">
        <v>-0.85916000000000003</v>
      </c>
    </row>
    <row r="71" spans="7:49" ht="15" thickBot="1">
      <c r="G71" t="s">
        <v>16</v>
      </c>
      <c r="H71">
        <v>21</v>
      </c>
      <c r="U71" t="s">
        <v>16</v>
      </c>
      <c r="V71">
        <v>21</v>
      </c>
      <c r="AL71" t="s">
        <v>5</v>
      </c>
    </row>
    <row r="72" spans="7:49">
      <c r="G72" s="24">
        <v>6.5384951869410009E-3</v>
      </c>
      <c r="H72" s="25">
        <v>1.9712407224110003E-3</v>
      </c>
      <c r="I72" s="25">
        <v>-5.0681384004740001E-3</v>
      </c>
      <c r="J72" s="25">
        <v>-2.394876348461499E-3</v>
      </c>
      <c r="K72" s="25">
        <v>-6.5504926275534994E-3</v>
      </c>
      <c r="L72" s="34">
        <v>-4.7470138441254991E-3</v>
      </c>
      <c r="M72" s="35"/>
      <c r="N72" s="35"/>
      <c r="O72" s="35"/>
      <c r="P72" s="35"/>
      <c r="Q72" s="35"/>
      <c r="R72" s="41"/>
      <c r="U72" s="24">
        <f t="array" ref="U72:AF83">MMULT(MMULT(AL72:AW83,AY2:BJ13),TRANSPOSE(AL72:AW83))</f>
        <v>0.28671897494732801</v>
      </c>
      <c r="V72" s="25">
        <v>1.0663976959882082E-6</v>
      </c>
      <c r="W72" s="25">
        <v>-1.9158630400056831E-6</v>
      </c>
      <c r="X72" s="25">
        <v>0</v>
      </c>
      <c r="Y72" s="25">
        <v>0</v>
      </c>
      <c r="Z72" s="34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41">
        <v>0</v>
      </c>
      <c r="AH72" s="43">
        <v>-0.82374000000000003</v>
      </c>
      <c r="AI72" s="35">
        <v>0.50936999999999999</v>
      </c>
      <c r="AJ72" s="41">
        <v>0.24898000000000001</v>
      </c>
      <c r="AL72" s="43">
        <f t="array" ref="AL72:AN74">AH72:AJ74</f>
        <v>-0.82374000000000003</v>
      </c>
      <c r="AM72" s="35">
        <v>0.50936999999999999</v>
      </c>
      <c r="AN72" s="35">
        <v>0.24898000000000001</v>
      </c>
      <c r="AO72" s="35">
        <v>0</v>
      </c>
      <c r="AP72" s="35">
        <v>0</v>
      </c>
      <c r="AQ72" s="41">
        <v>0</v>
      </c>
      <c r="AR72" s="35">
        <v>0</v>
      </c>
      <c r="AS72" s="35">
        <v>0</v>
      </c>
      <c r="AT72" s="35">
        <v>0</v>
      </c>
      <c r="AU72" s="35">
        <v>0</v>
      </c>
      <c r="AV72" s="35">
        <v>0</v>
      </c>
      <c r="AW72" s="41">
        <v>0</v>
      </c>
    </row>
    <row r="73" spans="7:49">
      <c r="G73" s="31">
        <v>1.9712407224109999E-3</v>
      </c>
      <c r="H73">
        <v>2.8909794635499994E-4</v>
      </c>
      <c r="I73">
        <v>-1.4255537541264999E-3</v>
      </c>
      <c r="J73">
        <v>-1.954922905238E-3</v>
      </c>
      <c r="K73">
        <v>-1.3672873635149998E-3</v>
      </c>
      <c r="L73" s="38">
        <v>-2.3729915753E-3</v>
      </c>
      <c r="R73" s="38"/>
      <c r="U73" s="26">
        <v>1.0663976959882082E-6</v>
      </c>
      <c r="V73" s="21">
        <v>0.28672197051187198</v>
      </c>
      <c r="W73" s="21">
        <v>1.1447296000000051E-6</v>
      </c>
      <c r="X73" s="21">
        <v>0</v>
      </c>
      <c r="Y73" s="21">
        <v>0</v>
      </c>
      <c r="Z73" s="36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8">
        <v>0</v>
      </c>
      <c r="AH73" s="31">
        <v>0.56413000000000002</v>
      </c>
      <c r="AI73">
        <v>0.69250999999999996</v>
      </c>
      <c r="AJ73" s="38">
        <v>0.44966</v>
      </c>
      <c r="AL73" s="31">
        <v>0.56413000000000002</v>
      </c>
      <c r="AM73">
        <v>0.69250999999999996</v>
      </c>
      <c r="AN73">
        <v>0.44966</v>
      </c>
      <c r="AO73">
        <v>0</v>
      </c>
      <c r="AP73">
        <v>0</v>
      </c>
      <c r="AQ73" s="38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8">
        <v>0</v>
      </c>
    </row>
    <row r="74" spans="7:49" ht="15" thickBot="1">
      <c r="G74" s="31">
        <v>-5.068138400474001E-3</v>
      </c>
      <c r="H74">
        <v>-1.4255537541264999E-3</v>
      </c>
      <c r="I74">
        <v>2.9824143762090002E-3</v>
      </c>
      <c r="J74">
        <v>3.0853976247199974E-4</v>
      </c>
      <c r="K74">
        <v>5.6127795706844997E-3</v>
      </c>
      <c r="L74" s="38">
        <v>2.5621785692190001E-3</v>
      </c>
      <c r="R74" s="38"/>
      <c r="U74" s="26">
        <v>-1.9158630400056831E-6</v>
      </c>
      <c r="V74" s="21">
        <v>1.1447296000000051E-6</v>
      </c>
      <c r="W74" s="21">
        <v>0.28672164476927997</v>
      </c>
      <c r="X74" s="21">
        <v>0</v>
      </c>
      <c r="Y74" s="21">
        <v>0</v>
      </c>
      <c r="Z74" s="36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8">
        <v>0</v>
      </c>
      <c r="AH74" s="32">
        <v>5.663E-2</v>
      </c>
      <c r="AI74" s="33">
        <v>0.51085999999999998</v>
      </c>
      <c r="AJ74" s="39">
        <v>-0.85780000000000001</v>
      </c>
      <c r="AL74" s="31">
        <v>5.663E-2</v>
      </c>
      <c r="AM74">
        <v>0.51085999999999998</v>
      </c>
      <c r="AN74">
        <v>-0.85780000000000001</v>
      </c>
      <c r="AO74">
        <v>0</v>
      </c>
      <c r="AP74">
        <v>0</v>
      </c>
      <c r="AQ74" s="38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8">
        <v>0</v>
      </c>
    </row>
    <row r="75" spans="7:49" ht="15" thickBot="1">
      <c r="G75" s="31">
        <v>2.3948763484614999E-3</v>
      </c>
      <c r="H75">
        <v>1.954922905238E-3</v>
      </c>
      <c r="I75">
        <v>-3.0853976247200039E-4</v>
      </c>
      <c r="J75">
        <v>-4.0700937051400045E-4</v>
      </c>
      <c r="K75">
        <v>-1.7987560730950002E-4</v>
      </c>
      <c r="L75" s="38">
        <v>-3.4074040451490002E-3</v>
      </c>
      <c r="R75" s="38"/>
      <c r="U75" s="26">
        <v>0</v>
      </c>
      <c r="V75" s="21">
        <v>0</v>
      </c>
      <c r="W75" s="21">
        <v>0</v>
      </c>
      <c r="X75" s="21">
        <v>0.42304338066433106</v>
      </c>
      <c r="Y75" s="21">
        <v>-0.14219403604189107</v>
      </c>
      <c r="Z75" s="36">
        <v>-2.6102987602994E-2</v>
      </c>
      <c r="AA75">
        <v>0</v>
      </c>
      <c r="AB75">
        <v>0</v>
      </c>
      <c r="AC75">
        <v>0</v>
      </c>
      <c r="AD75">
        <v>0</v>
      </c>
      <c r="AE75">
        <v>0</v>
      </c>
      <c r="AF75" s="38">
        <v>0</v>
      </c>
      <c r="AL75" s="31">
        <v>0</v>
      </c>
      <c r="AM75">
        <v>0</v>
      </c>
      <c r="AN75">
        <v>0</v>
      </c>
      <c r="AO75">
        <f t="array" ref="AO75:AQ77">AH72:AJ74</f>
        <v>-0.82374000000000003</v>
      </c>
      <c r="AP75">
        <v>0.50936999999999999</v>
      </c>
      <c r="AQ75" s="38">
        <v>0.24898000000000001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 s="38">
        <v>0</v>
      </c>
    </row>
    <row r="76" spans="7:49">
      <c r="G76" s="31">
        <v>6.5504926275535003E-3</v>
      </c>
      <c r="H76">
        <v>1.3672873635149998E-3</v>
      </c>
      <c r="I76">
        <v>-5.6127795706844997E-3</v>
      </c>
      <c r="J76">
        <v>-1.7987560730949988E-4</v>
      </c>
      <c r="K76">
        <v>-9.573244037503998E-3</v>
      </c>
      <c r="L76" s="38">
        <v>-2.9667013854469994E-3</v>
      </c>
      <c r="R76" s="38"/>
      <c r="U76" s="26">
        <v>0</v>
      </c>
      <c r="V76" s="21">
        <v>0</v>
      </c>
      <c r="W76" s="21">
        <v>0</v>
      </c>
      <c r="X76" s="21">
        <v>-0.14219403604189104</v>
      </c>
      <c r="Y76" s="21">
        <v>0.31560321881376907</v>
      </c>
      <c r="Z76" s="36">
        <v>-1.0111380493832006E-2</v>
      </c>
      <c r="AA76">
        <v>0</v>
      </c>
      <c r="AB76">
        <v>0</v>
      </c>
      <c r="AC76">
        <v>0</v>
      </c>
      <c r="AD76">
        <v>0</v>
      </c>
      <c r="AE76">
        <v>0</v>
      </c>
      <c r="AF76" s="38">
        <v>0</v>
      </c>
      <c r="AH76" s="43">
        <v>0.82403000000000004</v>
      </c>
      <c r="AI76" s="35">
        <v>-0.50929000000000002</v>
      </c>
      <c r="AJ76" s="41">
        <v>0.24817</v>
      </c>
      <c r="AL76" s="31">
        <v>0</v>
      </c>
      <c r="AM76">
        <v>0</v>
      </c>
      <c r="AN76">
        <v>0</v>
      </c>
      <c r="AO76">
        <v>0.56413000000000002</v>
      </c>
      <c r="AP76">
        <v>0.69250999999999996</v>
      </c>
      <c r="AQ76" s="38">
        <v>0.44966</v>
      </c>
      <c r="AR76">
        <v>0</v>
      </c>
      <c r="AS76">
        <v>0</v>
      </c>
      <c r="AT76">
        <v>0</v>
      </c>
      <c r="AU76">
        <v>0</v>
      </c>
      <c r="AV76">
        <v>0</v>
      </c>
      <c r="AW76" s="38">
        <v>0</v>
      </c>
    </row>
    <row r="77" spans="7:49" ht="15" thickBot="1">
      <c r="G77" s="32">
        <v>4.7470138441255E-3</v>
      </c>
      <c r="H77" s="33">
        <v>2.3729915752999996E-3</v>
      </c>
      <c r="I77" s="33">
        <v>-2.5621785692190001E-3</v>
      </c>
      <c r="J77" s="33">
        <v>-3.4074040451490002E-3</v>
      </c>
      <c r="K77" s="33">
        <v>-2.9667013854469994E-3</v>
      </c>
      <c r="L77" s="39">
        <v>-4.6897385363609996E-3</v>
      </c>
      <c r="R77" s="38"/>
      <c r="U77" s="29">
        <v>0</v>
      </c>
      <c r="V77" s="30">
        <v>0</v>
      </c>
      <c r="W77" s="30">
        <v>0</v>
      </c>
      <c r="X77" s="30">
        <v>-2.6102987602994007E-2</v>
      </c>
      <c r="Y77" s="30">
        <v>-1.0111380493831992E-2</v>
      </c>
      <c r="Z77" s="37">
        <v>0.24328466301229798</v>
      </c>
      <c r="AA77">
        <v>0</v>
      </c>
      <c r="AB77">
        <v>0</v>
      </c>
      <c r="AC77">
        <v>0</v>
      </c>
      <c r="AD77">
        <v>0</v>
      </c>
      <c r="AE77">
        <v>0</v>
      </c>
      <c r="AF77" s="38">
        <v>0</v>
      </c>
      <c r="AH77" s="31">
        <v>-0.56369999999999998</v>
      </c>
      <c r="AI77">
        <v>-0.69325999999999999</v>
      </c>
      <c r="AJ77" s="38">
        <v>0.44902999999999998</v>
      </c>
      <c r="AL77" s="32">
        <v>0</v>
      </c>
      <c r="AM77" s="33">
        <v>0</v>
      </c>
      <c r="AN77" s="33">
        <v>0</v>
      </c>
      <c r="AO77" s="33">
        <v>5.663E-2</v>
      </c>
      <c r="AP77" s="33">
        <v>0.51085999999999998</v>
      </c>
      <c r="AQ77" s="39">
        <v>-0.85780000000000001</v>
      </c>
      <c r="AR77">
        <v>0</v>
      </c>
      <c r="AS77">
        <v>0</v>
      </c>
      <c r="AT77">
        <v>0</v>
      </c>
      <c r="AU77">
        <v>0</v>
      </c>
      <c r="AV77">
        <v>0</v>
      </c>
      <c r="AW77" s="38">
        <v>0</v>
      </c>
    </row>
    <row r="78" spans="7:49" ht="15" thickBot="1">
      <c r="G78" s="31"/>
      <c r="R78" s="38"/>
      <c r="U78" s="26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>
        <v>0.28671715972300799</v>
      </c>
      <c r="AB78">
        <v>1.2888064000737831E-7</v>
      </c>
      <c r="AC78">
        <v>-5.6340480003580495E-8</v>
      </c>
      <c r="AD78">
        <v>0</v>
      </c>
      <c r="AE78">
        <v>0</v>
      </c>
      <c r="AF78" s="38">
        <v>0</v>
      </c>
      <c r="AH78" s="32">
        <v>-5.6640000000000003E-2</v>
      </c>
      <c r="AI78" s="33">
        <v>-0.50990999999999997</v>
      </c>
      <c r="AJ78" s="39">
        <v>-0.85836000000000001</v>
      </c>
      <c r="AL78" s="31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43">
        <f t="array" ref="AR78:AT80">AH76:AJ78</f>
        <v>0.82403000000000004</v>
      </c>
      <c r="AS78" s="35">
        <v>-0.50929000000000002</v>
      </c>
      <c r="AT78" s="35">
        <v>0.24817</v>
      </c>
      <c r="AU78" s="35">
        <v>0</v>
      </c>
      <c r="AV78" s="35">
        <v>0</v>
      </c>
      <c r="AW78" s="41">
        <v>0</v>
      </c>
    </row>
    <row r="79" spans="7:49">
      <c r="G79" s="31"/>
      <c r="R79" s="38"/>
      <c r="U79" s="26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>
        <v>1.2888063998656163E-7</v>
      </c>
      <c r="AB79">
        <v>0.28671858317311993</v>
      </c>
      <c r="AC79">
        <v>-3.4870886399251955E-7</v>
      </c>
      <c r="AD79">
        <v>0</v>
      </c>
      <c r="AE79">
        <v>0</v>
      </c>
      <c r="AF79" s="38">
        <v>0</v>
      </c>
      <c r="AL79" s="31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31">
        <v>-0.56369999999999998</v>
      </c>
      <c r="AS79">
        <v>-0.69325999999999999</v>
      </c>
      <c r="AT79">
        <v>0.44902999999999998</v>
      </c>
      <c r="AU79">
        <v>0</v>
      </c>
      <c r="AV79">
        <v>0</v>
      </c>
      <c r="AW79" s="38">
        <v>0</v>
      </c>
    </row>
    <row r="80" spans="7:49">
      <c r="G80" s="31"/>
      <c r="R80" s="38"/>
      <c r="U80" s="26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>
        <v>-5.6340480003580495E-8</v>
      </c>
      <c r="AB80">
        <v>-3.4870886400639733E-7</v>
      </c>
      <c r="AC80">
        <v>0.28671948026265598</v>
      </c>
      <c r="AD80">
        <v>0</v>
      </c>
      <c r="AE80">
        <v>0</v>
      </c>
      <c r="AF80" s="38">
        <v>0</v>
      </c>
      <c r="AL80" s="31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31">
        <v>-5.6640000000000003E-2</v>
      </c>
      <c r="AS80">
        <v>-0.50990999999999997</v>
      </c>
      <c r="AT80">
        <v>-0.85836000000000001</v>
      </c>
      <c r="AU80">
        <v>0</v>
      </c>
      <c r="AV80">
        <v>0</v>
      </c>
      <c r="AW80" s="38">
        <v>0</v>
      </c>
    </row>
    <row r="81" spans="7:49">
      <c r="G81" s="31"/>
      <c r="R81" s="38"/>
      <c r="U81" s="26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>
        <v>0</v>
      </c>
      <c r="AB81">
        <v>0</v>
      </c>
      <c r="AC81">
        <v>0</v>
      </c>
      <c r="AD81">
        <v>0.42317318390057707</v>
      </c>
      <c r="AE81">
        <v>-0.14216130730063403</v>
      </c>
      <c r="AF81" s="38">
        <v>-2.6080283947971E-2</v>
      </c>
      <c r="AL81" s="3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31">
        <v>0</v>
      </c>
      <c r="AS81">
        <v>0</v>
      </c>
      <c r="AT81">
        <v>0</v>
      </c>
      <c r="AU81">
        <f t="array" ref="AU81:AW83">AH76:AJ78</f>
        <v>0.82403000000000004</v>
      </c>
      <c r="AV81">
        <v>-0.50929000000000002</v>
      </c>
      <c r="AW81" s="38">
        <v>0.24817</v>
      </c>
    </row>
    <row r="82" spans="7:49">
      <c r="G82" s="31"/>
      <c r="R82" s="38"/>
      <c r="U82" s="26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>
        <v>0</v>
      </c>
      <c r="AB82">
        <v>0</v>
      </c>
      <c r="AC82">
        <v>0</v>
      </c>
      <c r="AD82">
        <v>-0.14216130730063403</v>
      </c>
      <c r="AE82">
        <v>0.31541648320072402</v>
      </c>
      <c r="AF82" s="38">
        <v>-1.0103202244937992E-2</v>
      </c>
      <c r="AL82" s="31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31">
        <v>0</v>
      </c>
      <c r="AS82">
        <v>0</v>
      </c>
      <c r="AT82">
        <v>0</v>
      </c>
      <c r="AU82">
        <v>-0.56369999999999998</v>
      </c>
      <c r="AV82">
        <v>-0.69325999999999999</v>
      </c>
      <c r="AW82" s="38">
        <v>0.44902999999999998</v>
      </c>
    </row>
    <row r="83" spans="7:49" ht="15" thickBot="1">
      <c r="G83" s="3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9"/>
      <c r="U83" s="29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3">
        <v>0</v>
      </c>
      <c r="AB83" s="33">
        <v>0</v>
      </c>
      <c r="AC83" s="33">
        <v>0</v>
      </c>
      <c r="AD83" s="33">
        <v>-2.6080283947971003E-2</v>
      </c>
      <c r="AE83" s="33">
        <v>-1.0103202244938006E-2</v>
      </c>
      <c r="AF83" s="39">
        <v>0.24333404814960299</v>
      </c>
      <c r="AL83" s="32">
        <v>0</v>
      </c>
      <c r="AM83" s="33">
        <v>0</v>
      </c>
      <c r="AN83" s="33">
        <v>0</v>
      </c>
      <c r="AO83" s="33">
        <v>0</v>
      </c>
      <c r="AP83" s="33">
        <v>0</v>
      </c>
      <c r="AQ83" s="33">
        <v>0</v>
      </c>
      <c r="AR83" s="32">
        <v>0</v>
      </c>
      <c r="AS83" s="33">
        <v>0</v>
      </c>
      <c r="AT83" s="33">
        <v>0</v>
      </c>
      <c r="AU83" s="33">
        <v>-5.6640000000000003E-2</v>
      </c>
      <c r="AV83" s="33">
        <v>-0.50990999999999997</v>
      </c>
      <c r="AW83" s="39">
        <v>-0.85836000000000001</v>
      </c>
    </row>
    <row r="85" spans="7:49" ht="15" thickBot="1">
      <c r="G85" t="s">
        <v>17</v>
      </c>
      <c r="H85">
        <v>20</v>
      </c>
      <c r="U85" t="s">
        <v>17</v>
      </c>
      <c r="V85">
        <v>20</v>
      </c>
      <c r="AL85" t="s">
        <v>5</v>
      </c>
    </row>
    <row r="86" spans="7:49">
      <c r="G86" s="24">
        <v>7.3216125736299956E-4</v>
      </c>
      <c r="H86" s="25">
        <v>-2.4127774741675E-3</v>
      </c>
      <c r="I86" s="25">
        <v>2.4192959368499986E-4</v>
      </c>
      <c r="J86" s="25">
        <v>-1.2280365703364999E-3</v>
      </c>
      <c r="K86" s="25">
        <v>-1.6458715146220001E-3</v>
      </c>
      <c r="L86" s="34">
        <v>6.8460507435899977E-4</v>
      </c>
      <c r="M86" s="35"/>
      <c r="N86" s="35"/>
      <c r="O86" s="35"/>
      <c r="P86" s="35"/>
      <c r="Q86" s="35"/>
      <c r="R86" s="41"/>
      <c r="U86" s="24">
        <f t="array" ref="U86:AF97">MMULT(MMULT(AL86:AW97,AY2:BJ13),TRANSPOSE(AL86:AW97))</f>
        <v>0.28672045040844796</v>
      </c>
      <c r="V86" s="25">
        <v>1.4731673600443251E-7</v>
      </c>
      <c r="W86" s="25">
        <v>1.0288087040136173E-6</v>
      </c>
      <c r="X86" s="25">
        <v>0</v>
      </c>
      <c r="Y86" s="25">
        <v>0</v>
      </c>
      <c r="Z86" s="34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41">
        <v>0</v>
      </c>
      <c r="AH86" s="4">
        <v>-0.82291999999999998</v>
      </c>
      <c r="AI86" s="5">
        <v>0.51021000000000005</v>
      </c>
      <c r="AJ86" s="6">
        <v>0.24998000000000001</v>
      </c>
      <c r="AL86" s="43">
        <f t="array" ref="AL86:AN88">AH86:AJ88</f>
        <v>-0.82291999999999998</v>
      </c>
      <c r="AM86" s="35">
        <v>0.51021000000000005</v>
      </c>
      <c r="AN86" s="35">
        <v>0.24998000000000001</v>
      </c>
      <c r="AO86" s="35">
        <v>0</v>
      </c>
      <c r="AP86" s="35">
        <v>0</v>
      </c>
      <c r="AQ86" s="41">
        <v>0</v>
      </c>
      <c r="AR86" s="35">
        <v>0</v>
      </c>
      <c r="AS86" s="35">
        <v>0</v>
      </c>
      <c r="AT86" s="35">
        <v>0</v>
      </c>
      <c r="AU86" s="35">
        <v>0</v>
      </c>
      <c r="AV86" s="35">
        <v>0</v>
      </c>
      <c r="AW86" s="41">
        <v>0</v>
      </c>
    </row>
    <row r="87" spans="7:49">
      <c r="G87" s="31">
        <v>-2.4127774741675E-3</v>
      </c>
      <c r="H87">
        <v>2.0191186981940003E-3</v>
      </c>
      <c r="I87">
        <v>-3.2931556762335001E-3</v>
      </c>
      <c r="J87">
        <v>1.0607183942409999E-3</v>
      </c>
      <c r="K87">
        <v>-2.842506440932E-3</v>
      </c>
      <c r="L87" s="38">
        <v>-1.6957234350575001E-3</v>
      </c>
      <c r="R87" s="38"/>
      <c r="U87" s="26">
        <v>1.4731673600443251E-7</v>
      </c>
      <c r="V87" s="21">
        <v>0.28671995725004795</v>
      </c>
      <c r="W87" s="21">
        <v>-1.4771814398073513E-7</v>
      </c>
      <c r="X87" s="21">
        <v>0</v>
      </c>
      <c r="Y87" s="21">
        <v>0</v>
      </c>
      <c r="Z87" s="36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8">
        <v>0</v>
      </c>
      <c r="AH87" s="7">
        <v>0.56537999999999999</v>
      </c>
      <c r="AI87" s="3">
        <v>0.69191999999999998</v>
      </c>
      <c r="AJ87" s="8">
        <v>0.44899</v>
      </c>
      <c r="AL87" s="31">
        <v>0.56537999999999999</v>
      </c>
      <c r="AM87">
        <v>0.69191999999999998</v>
      </c>
      <c r="AN87">
        <v>0.44899</v>
      </c>
      <c r="AO87">
        <v>0</v>
      </c>
      <c r="AP87">
        <v>0</v>
      </c>
      <c r="AQ87" s="38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8">
        <v>0</v>
      </c>
    </row>
    <row r="88" spans="7:49" ht="15" thickBot="1">
      <c r="G88" s="31">
        <v>2.4192959368500003E-4</v>
      </c>
      <c r="H88">
        <v>-3.2931556762335001E-3</v>
      </c>
      <c r="I88">
        <v>1.6787407892469995E-3</v>
      </c>
      <c r="J88">
        <v>3.214926609107E-3</v>
      </c>
      <c r="K88">
        <v>2.8386814288744993E-3</v>
      </c>
      <c r="L88" s="38">
        <v>3.7655619879405004E-3</v>
      </c>
      <c r="R88" s="38"/>
      <c r="U88" s="26">
        <v>1.0288087040136173E-6</v>
      </c>
      <c r="V88" s="21">
        <v>-1.4771814399461292E-7</v>
      </c>
      <c r="W88" s="21">
        <v>0.28672263326515196</v>
      </c>
      <c r="X88" s="21">
        <v>0</v>
      </c>
      <c r="Y88" s="21">
        <v>0</v>
      </c>
      <c r="Z88" s="36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8">
        <v>0</v>
      </c>
      <c r="AH88" s="9">
        <v>5.611E-2</v>
      </c>
      <c r="AI88" s="10">
        <v>0.51082000000000005</v>
      </c>
      <c r="AJ88" s="11">
        <v>-0.85785999999999996</v>
      </c>
      <c r="AL88" s="31">
        <v>5.611E-2</v>
      </c>
      <c r="AM88">
        <v>0.51082000000000005</v>
      </c>
      <c r="AN88">
        <v>-0.85785999999999996</v>
      </c>
      <c r="AO88">
        <v>0</v>
      </c>
      <c r="AP88">
        <v>0</v>
      </c>
      <c r="AQ88" s="3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8">
        <v>0</v>
      </c>
    </row>
    <row r="89" spans="7:49" ht="15" thickBot="1">
      <c r="G89" s="31">
        <v>1.2280365703365001E-3</v>
      </c>
      <c r="H89">
        <v>-1.0607183942409999E-3</v>
      </c>
      <c r="I89">
        <v>-3.214926609107E-3</v>
      </c>
      <c r="J89">
        <v>-8.2465503678769998E-3</v>
      </c>
      <c r="K89">
        <v>-4.5246411199235002E-3</v>
      </c>
      <c r="L89" s="38">
        <v>3.1634035303320001E-3</v>
      </c>
      <c r="R89" s="38"/>
      <c r="U89" s="26">
        <v>0</v>
      </c>
      <c r="V89" s="21">
        <v>0</v>
      </c>
      <c r="W89" s="21">
        <v>0</v>
      </c>
      <c r="X89" s="21">
        <v>0.42264039068162695</v>
      </c>
      <c r="Y89" s="21">
        <v>-0.14236023080251997</v>
      </c>
      <c r="Z89" s="36">
        <v>-2.5995652340801985E-2</v>
      </c>
      <c r="AA89">
        <v>0</v>
      </c>
      <c r="AB89">
        <v>0</v>
      </c>
      <c r="AC89">
        <v>0</v>
      </c>
      <c r="AD89">
        <v>0</v>
      </c>
      <c r="AE89">
        <v>0</v>
      </c>
      <c r="AF89" s="38">
        <v>0</v>
      </c>
      <c r="AH89" s="3"/>
      <c r="AI89" s="3"/>
      <c r="AJ89" s="3"/>
      <c r="AL89" s="31">
        <v>0</v>
      </c>
      <c r="AM89">
        <v>0</v>
      </c>
      <c r="AN89">
        <v>0</v>
      </c>
      <c r="AO89">
        <f t="array" ref="AO89:AQ91">AH86:AJ88</f>
        <v>-0.82291999999999998</v>
      </c>
      <c r="AP89">
        <v>0.51021000000000005</v>
      </c>
      <c r="AQ89" s="38">
        <v>0.24998000000000001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8">
        <v>0</v>
      </c>
    </row>
    <row r="90" spans="7:49">
      <c r="G90" s="31">
        <v>1.6458715146220001E-3</v>
      </c>
      <c r="H90">
        <v>2.842506440932E-3</v>
      </c>
      <c r="I90">
        <v>-2.8386814288744993E-3</v>
      </c>
      <c r="J90">
        <v>-4.5246411199235002E-3</v>
      </c>
      <c r="K90">
        <v>-3.3174988252719999E-3</v>
      </c>
      <c r="L90" s="38">
        <v>-5.7053657760119999E-3</v>
      </c>
      <c r="R90" s="38"/>
      <c r="U90" s="26">
        <v>0</v>
      </c>
      <c r="V90" s="21">
        <v>0</v>
      </c>
      <c r="W90" s="21">
        <v>0</v>
      </c>
      <c r="X90" s="21">
        <v>-0.14236023080252003</v>
      </c>
      <c r="Y90" s="21">
        <v>0.316020039492104</v>
      </c>
      <c r="Z90" s="36">
        <v>-1.0154609345707985E-2</v>
      </c>
      <c r="AA90">
        <v>0</v>
      </c>
      <c r="AB90">
        <v>0</v>
      </c>
      <c r="AC90">
        <v>0</v>
      </c>
      <c r="AD90">
        <v>0</v>
      </c>
      <c r="AE90">
        <v>0</v>
      </c>
      <c r="AF90" s="38">
        <v>0</v>
      </c>
      <c r="AH90" s="4">
        <v>0.82296999999999998</v>
      </c>
      <c r="AI90" s="5">
        <v>-0.51024000000000003</v>
      </c>
      <c r="AJ90" s="6">
        <v>0.24976000000000001</v>
      </c>
      <c r="AL90" s="31">
        <v>0</v>
      </c>
      <c r="AM90">
        <v>0</v>
      </c>
      <c r="AN90">
        <v>0</v>
      </c>
      <c r="AO90">
        <v>0.56537999999999999</v>
      </c>
      <c r="AP90">
        <v>0.69191999999999998</v>
      </c>
      <c r="AQ90" s="38">
        <v>0.44899</v>
      </c>
      <c r="AR90">
        <v>0</v>
      </c>
      <c r="AS90">
        <v>0</v>
      </c>
      <c r="AT90">
        <v>0</v>
      </c>
      <c r="AU90">
        <v>0</v>
      </c>
      <c r="AV90">
        <v>0</v>
      </c>
      <c r="AW90" s="38">
        <v>0</v>
      </c>
    </row>
    <row r="91" spans="7:49" ht="15" thickBot="1">
      <c r="G91" s="32">
        <v>-6.8460507435899988E-4</v>
      </c>
      <c r="H91" s="33">
        <v>1.6957234350575001E-3</v>
      </c>
      <c r="I91" s="33">
        <v>-3.7655619879405004E-3</v>
      </c>
      <c r="J91" s="33">
        <v>3.1634035303319992E-3</v>
      </c>
      <c r="K91" s="33">
        <v>-5.7053657760119999E-3</v>
      </c>
      <c r="L91" s="39">
        <v>-6.3860057135050009E-3</v>
      </c>
      <c r="R91" s="38"/>
      <c r="U91" s="29">
        <v>0</v>
      </c>
      <c r="V91" s="30">
        <v>0</v>
      </c>
      <c r="W91" s="30">
        <v>0</v>
      </c>
      <c r="X91" s="30">
        <v>-2.5995652340801985E-2</v>
      </c>
      <c r="Y91" s="30">
        <v>-1.0154609345707985E-2</v>
      </c>
      <c r="Z91" s="37">
        <v>0.24327209845861802</v>
      </c>
      <c r="AA91">
        <v>0</v>
      </c>
      <c r="AB91">
        <v>0</v>
      </c>
      <c r="AC91">
        <v>0</v>
      </c>
      <c r="AD91">
        <v>0</v>
      </c>
      <c r="AE91">
        <v>0</v>
      </c>
      <c r="AF91" s="38">
        <v>0</v>
      </c>
      <c r="AH91" s="7">
        <v>-0.56530000000000002</v>
      </c>
      <c r="AI91" s="3">
        <v>-0.69201999999999997</v>
      </c>
      <c r="AJ91" s="8">
        <v>0.44894000000000001</v>
      </c>
      <c r="AL91" s="32">
        <v>0</v>
      </c>
      <c r="AM91" s="33">
        <v>0</v>
      </c>
      <c r="AN91" s="33">
        <v>0</v>
      </c>
      <c r="AO91" s="33">
        <v>5.611E-2</v>
      </c>
      <c r="AP91" s="33">
        <v>0.51082000000000005</v>
      </c>
      <c r="AQ91" s="39">
        <v>-0.85785999999999996</v>
      </c>
      <c r="AR91">
        <v>0</v>
      </c>
      <c r="AS91">
        <v>0</v>
      </c>
      <c r="AT91">
        <v>0</v>
      </c>
      <c r="AU91">
        <v>0</v>
      </c>
      <c r="AV91">
        <v>0</v>
      </c>
      <c r="AW91" s="38">
        <v>0</v>
      </c>
    </row>
    <row r="92" spans="7:49" ht="15" thickBot="1">
      <c r="G92" s="31"/>
      <c r="R92" s="38"/>
      <c r="U92" s="26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>
        <v>0.28672130059059198</v>
      </c>
      <c r="AB92">
        <v>-4.0192409600514623E-7</v>
      </c>
      <c r="AC92">
        <v>-9.00042751994512E-7</v>
      </c>
      <c r="AD92">
        <v>0</v>
      </c>
      <c r="AE92">
        <v>0</v>
      </c>
      <c r="AF92" s="38">
        <v>0</v>
      </c>
      <c r="AH92" s="9">
        <v>-5.6230000000000002E-2</v>
      </c>
      <c r="AI92" s="10">
        <v>-0.51065000000000005</v>
      </c>
      <c r="AJ92" s="11">
        <v>-0.85794999999999999</v>
      </c>
      <c r="AL92" s="31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43">
        <f t="array" ref="AR92:AT94">AH90:AJ92</f>
        <v>0.82296999999999998</v>
      </c>
      <c r="AS92" s="35">
        <v>-0.51024000000000003</v>
      </c>
      <c r="AT92" s="35">
        <v>0.24976000000000001</v>
      </c>
      <c r="AU92" s="35">
        <v>0</v>
      </c>
      <c r="AV92" s="35">
        <v>0</v>
      </c>
      <c r="AW92" s="41">
        <v>0</v>
      </c>
    </row>
    <row r="93" spans="7:49" ht="15" thickBot="1">
      <c r="G93" s="31"/>
      <c r="R93" s="38"/>
      <c r="U93" s="26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>
        <v>-4.0192409599126844E-7</v>
      </c>
      <c r="AB93">
        <v>0.28672082976767999</v>
      </c>
      <c r="AC93">
        <v>-3.5581952000096617E-7</v>
      </c>
      <c r="AD93">
        <v>0</v>
      </c>
      <c r="AE93">
        <v>0</v>
      </c>
      <c r="AF93" s="38">
        <v>0</v>
      </c>
      <c r="AH93" s="9"/>
      <c r="AI93" s="10"/>
      <c r="AJ93" s="11"/>
      <c r="AL93" s="31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31">
        <v>-0.56530000000000002</v>
      </c>
      <c r="AS93">
        <v>-0.69201999999999997</v>
      </c>
      <c r="AT93">
        <v>0.44894000000000001</v>
      </c>
      <c r="AU93">
        <v>0</v>
      </c>
      <c r="AV93">
        <v>0</v>
      </c>
      <c r="AW93" s="38">
        <v>0</v>
      </c>
    </row>
    <row r="94" spans="7:49">
      <c r="G94" s="31"/>
      <c r="R94" s="38"/>
      <c r="U94" s="26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>
        <v>-9.000427520014509E-7</v>
      </c>
      <c r="AB94">
        <v>-3.5581952000096617E-7</v>
      </c>
      <c r="AC94">
        <v>0.28672098571468801</v>
      </c>
      <c r="AD94">
        <v>0</v>
      </c>
      <c r="AE94">
        <v>0</v>
      </c>
      <c r="AF94" s="38">
        <v>0</v>
      </c>
      <c r="AL94" s="31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31">
        <v>-5.6230000000000002E-2</v>
      </c>
      <c r="AS94">
        <v>-0.51065000000000005</v>
      </c>
      <c r="AT94">
        <v>-0.85794999999999999</v>
      </c>
      <c r="AU94">
        <v>0</v>
      </c>
      <c r="AV94">
        <v>0</v>
      </c>
      <c r="AW94" s="38">
        <v>0</v>
      </c>
    </row>
    <row r="95" spans="7:49">
      <c r="G95" s="31"/>
      <c r="R95" s="38"/>
      <c r="U95" s="26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>
        <v>0</v>
      </c>
      <c r="AB95">
        <v>0</v>
      </c>
      <c r="AC95">
        <v>0</v>
      </c>
      <c r="AD95">
        <v>0.42266143494569397</v>
      </c>
      <c r="AE95">
        <v>-0.14235450243087597</v>
      </c>
      <c r="AF95" s="38">
        <v>-2.6020639958801984E-2</v>
      </c>
      <c r="AL95" s="31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31">
        <v>0</v>
      </c>
      <c r="AS95">
        <v>0</v>
      </c>
      <c r="AT95">
        <v>0</v>
      </c>
      <c r="AU95">
        <f t="array" ref="AU95:AW97">AH90:AJ92</f>
        <v>0.82296999999999998</v>
      </c>
      <c r="AV95">
        <v>-0.51024000000000003</v>
      </c>
      <c r="AW95" s="38">
        <v>0.24976000000000001</v>
      </c>
    </row>
    <row r="96" spans="7:49">
      <c r="G96" s="31"/>
      <c r="R96" s="38"/>
      <c r="U96" s="26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>
        <v>0</v>
      </c>
      <c r="AB96">
        <v>0</v>
      </c>
      <c r="AC96">
        <v>0</v>
      </c>
      <c r="AD96">
        <v>-0.14235450243087602</v>
      </c>
      <c r="AE96">
        <v>0.31598947180659603</v>
      </c>
      <c r="AF96" s="38">
        <v>-1.0134439315350005E-2</v>
      </c>
      <c r="AL96" s="31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31">
        <v>0</v>
      </c>
      <c r="AS96">
        <v>0</v>
      </c>
      <c r="AT96">
        <v>0</v>
      </c>
      <c r="AU96">
        <v>-0.56530000000000002</v>
      </c>
      <c r="AV96">
        <v>-0.69201999999999997</v>
      </c>
      <c r="AW96" s="38">
        <v>0.44894000000000001</v>
      </c>
    </row>
    <row r="97" spans="7:49" ht="15" thickBot="1">
      <c r="G97" s="3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9"/>
      <c r="U97" s="29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3">
        <v>0</v>
      </c>
      <c r="AB97" s="33">
        <v>0</v>
      </c>
      <c r="AC97" s="33">
        <v>0</v>
      </c>
      <c r="AD97" s="33">
        <v>-2.6020639958801991E-2</v>
      </c>
      <c r="AE97" s="33">
        <v>-1.0134439315350005E-2</v>
      </c>
      <c r="AF97" s="39">
        <v>0.24328334893491299</v>
      </c>
      <c r="AL97" s="32">
        <v>0</v>
      </c>
      <c r="AM97" s="33">
        <v>0</v>
      </c>
      <c r="AN97" s="33">
        <v>0</v>
      </c>
      <c r="AO97" s="33">
        <v>0</v>
      </c>
      <c r="AP97" s="33">
        <v>0</v>
      </c>
      <c r="AQ97" s="33">
        <v>0</v>
      </c>
      <c r="AR97" s="32">
        <v>0</v>
      </c>
      <c r="AS97" s="33">
        <v>0</v>
      </c>
      <c r="AT97" s="33">
        <v>0</v>
      </c>
      <c r="AU97" s="33">
        <v>-5.6230000000000002E-2</v>
      </c>
      <c r="AV97" s="33">
        <v>-0.51065000000000005</v>
      </c>
      <c r="AW97" s="39">
        <v>-0.85794999999999999</v>
      </c>
    </row>
    <row r="99" spans="7:49" ht="15" thickBot="1">
      <c r="G99" t="s">
        <v>18</v>
      </c>
      <c r="H99">
        <v>19</v>
      </c>
      <c r="U99" t="s">
        <v>18</v>
      </c>
      <c r="V99">
        <v>19</v>
      </c>
      <c r="AL99" t="s">
        <v>5</v>
      </c>
    </row>
    <row r="100" spans="7:49">
      <c r="G100" s="24">
        <v>-0.2887183905980879</v>
      </c>
      <c r="H100" s="25">
        <v>0.36657474807900292</v>
      </c>
      <c r="I100" s="25">
        <v>-7.1070292546993971E-2</v>
      </c>
      <c r="J100" s="25">
        <v>-0.109803603608952</v>
      </c>
      <c r="K100" s="25">
        <v>-0.14024885573368751</v>
      </c>
      <c r="L100" s="34">
        <v>-0.23284893309243249</v>
      </c>
      <c r="M100" s="35"/>
      <c r="N100" s="35"/>
      <c r="O100" s="35"/>
      <c r="P100" s="35"/>
      <c r="Q100" s="35"/>
      <c r="R100" s="41"/>
      <c r="U100" s="24">
        <f t="array" ref="U100:AF111">MMULT(MMULT(AL100:AW111,AY2:BJ13),TRANSPOSE(AL100:AW111))</f>
        <v>0.28672115605504001</v>
      </c>
      <c r="V100" s="25">
        <v>8.3378176000264981E-7</v>
      </c>
      <c r="W100" s="25">
        <v>-3.5599155198684507E-7</v>
      </c>
      <c r="X100" s="25">
        <v>0</v>
      </c>
      <c r="Y100" s="25">
        <v>0</v>
      </c>
      <c r="Z100" s="34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41">
        <v>0</v>
      </c>
      <c r="AH100" s="4">
        <v>-0.82440000000000002</v>
      </c>
      <c r="AI100" s="5">
        <v>0.50824000000000003</v>
      </c>
      <c r="AJ100" s="6">
        <v>0.24912000000000001</v>
      </c>
      <c r="AL100" s="43">
        <f t="array" ref="AL100:AN102">AH100:AJ102</f>
        <v>-0.82440000000000002</v>
      </c>
      <c r="AM100" s="35">
        <v>0.50824000000000003</v>
      </c>
      <c r="AN100" s="35">
        <v>0.24912000000000001</v>
      </c>
      <c r="AO100" s="35">
        <v>0</v>
      </c>
      <c r="AP100" s="35">
        <v>0</v>
      </c>
      <c r="AQ100" s="41">
        <v>0</v>
      </c>
      <c r="AR100" s="35">
        <v>0</v>
      </c>
      <c r="AS100" s="35">
        <v>0</v>
      </c>
      <c r="AT100" s="35">
        <v>0</v>
      </c>
      <c r="AU100" s="35">
        <v>0</v>
      </c>
      <c r="AV100" s="35">
        <v>0</v>
      </c>
      <c r="AW100" s="41">
        <v>0</v>
      </c>
    </row>
    <row r="101" spans="7:49">
      <c r="G101" s="31">
        <v>0.36657474807900303</v>
      </c>
      <c r="H101">
        <v>-0.32669737504607799</v>
      </c>
      <c r="I101">
        <v>7.7620533936566011E-2</v>
      </c>
      <c r="J101">
        <v>0.1101696351819995</v>
      </c>
      <c r="K101">
        <v>0.15373531557896297</v>
      </c>
      <c r="L101" s="38">
        <v>0.106662056734648</v>
      </c>
      <c r="R101" s="38"/>
      <c r="U101" s="26">
        <v>8.3378175998877202E-7</v>
      </c>
      <c r="V101" s="21">
        <v>0.28672102843596792</v>
      </c>
      <c r="W101" s="21">
        <v>1.2546007040065144E-6</v>
      </c>
      <c r="X101" s="21">
        <v>0</v>
      </c>
      <c r="Y101" s="21">
        <v>0</v>
      </c>
      <c r="Z101" s="36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8">
        <v>0</v>
      </c>
      <c r="AH101" s="7">
        <v>0.56337999999999999</v>
      </c>
      <c r="AI101" s="3">
        <v>0.69445000000000001</v>
      </c>
      <c r="AJ101" s="8">
        <v>0.4476</v>
      </c>
      <c r="AL101" s="31">
        <v>0.56337999999999999</v>
      </c>
      <c r="AM101">
        <v>0.69445000000000001</v>
      </c>
      <c r="AN101">
        <v>0.4476</v>
      </c>
      <c r="AO101">
        <v>0</v>
      </c>
      <c r="AP101">
        <v>0</v>
      </c>
      <c r="AQ101" s="38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8">
        <v>0</v>
      </c>
    </row>
    <row r="102" spans="7:49" ht="15" thickBot="1">
      <c r="G102" s="31">
        <v>-7.1070292546993985E-2</v>
      </c>
      <c r="H102">
        <v>7.7620533936565983E-2</v>
      </c>
      <c r="I102">
        <v>6.1714297151685998E-2</v>
      </c>
      <c r="J102">
        <v>5.4191230098589997E-2</v>
      </c>
      <c r="K102">
        <v>8.4052586182007005E-2</v>
      </c>
      <c r="L102" s="38">
        <v>-3.530546642797E-2</v>
      </c>
      <c r="R102" s="38"/>
      <c r="U102" s="26">
        <v>-3.5599155200766175E-7</v>
      </c>
      <c r="V102" s="21">
        <v>1.2546007039926366E-6</v>
      </c>
      <c r="W102" s="21">
        <v>0.28671872452607994</v>
      </c>
      <c r="X102" s="21">
        <v>0</v>
      </c>
      <c r="Y102" s="21">
        <v>0</v>
      </c>
      <c r="Z102" s="36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8">
        <v>0</v>
      </c>
      <c r="AH102" s="9">
        <v>5.4489999999999997E-2</v>
      </c>
      <c r="AI102" s="10">
        <v>0.50934999999999997</v>
      </c>
      <c r="AJ102" s="11">
        <v>-0.85882999999999998</v>
      </c>
      <c r="AL102" s="31">
        <v>5.4489999999999997E-2</v>
      </c>
      <c r="AM102">
        <v>0.50934999999999997</v>
      </c>
      <c r="AN102">
        <v>-0.85882999999999998</v>
      </c>
      <c r="AO102">
        <v>0</v>
      </c>
      <c r="AP102">
        <v>0</v>
      </c>
      <c r="AQ102" s="38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8">
        <v>0</v>
      </c>
    </row>
    <row r="103" spans="7:49" ht="15" thickBot="1">
      <c r="G103" s="31">
        <v>0.109803603608952</v>
      </c>
      <c r="H103">
        <v>-0.11016963518199951</v>
      </c>
      <c r="I103">
        <v>-5.4191230098590004E-2</v>
      </c>
      <c r="J103">
        <v>-4.2772944896344006E-2</v>
      </c>
      <c r="K103">
        <v>-7.8568016457091494E-2</v>
      </c>
      <c r="L103" s="38">
        <v>4.7021379287547502E-2</v>
      </c>
      <c r="R103" s="38"/>
      <c r="U103" s="26">
        <v>0</v>
      </c>
      <c r="V103" s="21">
        <v>0</v>
      </c>
      <c r="W103" s="21">
        <v>0</v>
      </c>
      <c r="X103" s="21">
        <v>0.42339523822598407</v>
      </c>
      <c r="Y103" s="21">
        <v>-0.14213950343652004</v>
      </c>
      <c r="Z103" s="36">
        <v>-2.5571405472455996E-2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8">
        <v>0</v>
      </c>
      <c r="AH103" s="3"/>
      <c r="AI103" s="3"/>
      <c r="AJ103" s="3"/>
      <c r="AL103" s="31">
        <v>0</v>
      </c>
      <c r="AM103">
        <v>0</v>
      </c>
      <c r="AN103">
        <v>0</v>
      </c>
      <c r="AO103">
        <f t="array" ref="AO103:AQ105">AH100:AJ102</f>
        <v>-0.82440000000000002</v>
      </c>
      <c r="AP103">
        <v>0.50824000000000003</v>
      </c>
      <c r="AQ103" s="38">
        <v>0.24912000000000001</v>
      </c>
      <c r="AR103">
        <v>0</v>
      </c>
      <c r="AS103">
        <v>0</v>
      </c>
      <c r="AT103">
        <v>0</v>
      </c>
      <c r="AU103">
        <v>0</v>
      </c>
      <c r="AV103">
        <v>0</v>
      </c>
      <c r="AW103" s="38">
        <v>0</v>
      </c>
    </row>
    <row r="104" spans="7:49">
      <c r="G104" s="31">
        <v>0.14024885573368748</v>
      </c>
      <c r="H104">
        <v>-0.15373531557896297</v>
      </c>
      <c r="I104">
        <v>-8.4052586182007005E-2</v>
      </c>
      <c r="J104">
        <v>-7.8568016457091494E-2</v>
      </c>
      <c r="K104">
        <v>-0.11614213476874199</v>
      </c>
      <c r="L104" s="38">
        <v>7.8827840942690963E-2</v>
      </c>
      <c r="R104" s="38"/>
      <c r="U104" s="26">
        <v>0</v>
      </c>
      <c r="V104" s="21">
        <v>0</v>
      </c>
      <c r="W104" s="21">
        <v>0</v>
      </c>
      <c r="X104" s="21">
        <v>-0.14213950343651999</v>
      </c>
      <c r="Y104" s="21">
        <v>0.31523583031264296</v>
      </c>
      <c r="Z104" s="36">
        <v>-1.0440325572490999E-2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8">
        <v>0</v>
      </c>
      <c r="AH104" s="4">
        <v>0.82482999999999995</v>
      </c>
      <c r="AI104" s="5">
        <v>-0.50838000000000005</v>
      </c>
      <c r="AJ104" s="6">
        <v>0.24737999999999999</v>
      </c>
      <c r="AL104" s="31">
        <v>0</v>
      </c>
      <c r="AM104">
        <v>0</v>
      </c>
      <c r="AN104">
        <v>0</v>
      </c>
      <c r="AO104">
        <v>0.56337999999999999</v>
      </c>
      <c r="AP104">
        <v>0.69445000000000001</v>
      </c>
      <c r="AQ104" s="38">
        <v>0.4476</v>
      </c>
      <c r="AR104">
        <v>0</v>
      </c>
      <c r="AS104">
        <v>0</v>
      </c>
      <c r="AT104">
        <v>0</v>
      </c>
      <c r="AU104">
        <v>0</v>
      </c>
      <c r="AV104">
        <v>0</v>
      </c>
      <c r="AW104" s="38">
        <v>0</v>
      </c>
    </row>
    <row r="105" spans="7:49" ht="15" thickBot="1">
      <c r="G105" s="32">
        <v>0.23284893309243254</v>
      </c>
      <c r="H105" s="33">
        <v>-0.10666205673464801</v>
      </c>
      <c r="I105" s="33">
        <v>3.5305466427969993E-2</v>
      </c>
      <c r="J105" s="33">
        <v>4.7021379287547495E-2</v>
      </c>
      <c r="K105" s="33">
        <v>7.8827840942690991E-2</v>
      </c>
      <c r="L105" s="39">
        <v>-8.2384207077111984E-2</v>
      </c>
      <c r="R105" s="38"/>
      <c r="U105" s="29">
        <v>0</v>
      </c>
      <c r="V105" s="30">
        <v>0</v>
      </c>
      <c r="W105" s="30">
        <v>0</v>
      </c>
      <c r="X105" s="30">
        <v>-2.5571405472455996E-2</v>
      </c>
      <c r="Y105" s="30">
        <v>-1.0440325572490985E-2</v>
      </c>
      <c r="Z105" s="37">
        <v>0.24329983241072098</v>
      </c>
      <c r="AA105">
        <v>0</v>
      </c>
      <c r="AB105">
        <v>0</v>
      </c>
      <c r="AC105">
        <v>0</v>
      </c>
      <c r="AD105">
        <v>0</v>
      </c>
      <c r="AE105">
        <v>0</v>
      </c>
      <c r="AF105" s="38">
        <v>0</v>
      </c>
      <c r="AH105" s="7">
        <v>-0.56272</v>
      </c>
      <c r="AI105" s="3">
        <v>-0.69577999999999995</v>
      </c>
      <c r="AJ105" s="8">
        <v>0.44635999999999998</v>
      </c>
      <c r="AL105" s="32">
        <v>0</v>
      </c>
      <c r="AM105" s="33">
        <v>0</v>
      </c>
      <c r="AN105" s="33">
        <v>0</v>
      </c>
      <c r="AO105" s="33">
        <v>5.4489999999999997E-2</v>
      </c>
      <c r="AP105" s="33">
        <v>0.50934999999999997</v>
      </c>
      <c r="AQ105" s="39">
        <v>-0.85882999999999998</v>
      </c>
      <c r="AR105">
        <v>0</v>
      </c>
      <c r="AS105">
        <v>0</v>
      </c>
      <c r="AT105">
        <v>0</v>
      </c>
      <c r="AU105">
        <v>0</v>
      </c>
      <c r="AV105">
        <v>0</v>
      </c>
      <c r="AW105" s="38">
        <v>0</v>
      </c>
    </row>
    <row r="106" spans="7:49" ht="15" thickBot="1">
      <c r="G106" s="31"/>
      <c r="R106" s="38"/>
      <c r="U106" s="26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>
        <v>0.28671759662694396</v>
      </c>
      <c r="AB106">
        <v>-2.0541767679904677E-6</v>
      </c>
      <c r="AC106">
        <v>-1.9841023995992302E-7</v>
      </c>
      <c r="AD106">
        <v>0</v>
      </c>
      <c r="AE106">
        <v>0</v>
      </c>
      <c r="AF106" s="38">
        <v>0</v>
      </c>
      <c r="AH106" s="9">
        <v>-5.4800000000000001E-2</v>
      </c>
      <c r="AI106" s="10">
        <v>-0.50738000000000005</v>
      </c>
      <c r="AJ106" s="11">
        <v>-0.85997999999999997</v>
      </c>
      <c r="AL106" s="31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43">
        <f t="array" ref="AR106:AT108">AH104:AJ106</f>
        <v>0.82482999999999995</v>
      </c>
      <c r="AS106" s="35">
        <v>-0.50838000000000005</v>
      </c>
      <c r="AT106" s="35">
        <v>0.24737999999999999</v>
      </c>
      <c r="AU106" s="35">
        <v>0</v>
      </c>
      <c r="AV106" s="35">
        <v>0</v>
      </c>
      <c r="AW106" s="41">
        <v>0</v>
      </c>
    </row>
    <row r="107" spans="7:49" ht="15" thickBot="1">
      <c r="G107" s="31"/>
      <c r="R107" s="38"/>
      <c r="U107" s="26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>
        <v>-2.0541767679835288E-6</v>
      </c>
      <c r="AB107">
        <v>0.28672024554700792</v>
      </c>
      <c r="AC107">
        <v>3.5541811199690798E-7</v>
      </c>
      <c r="AD107">
        <v>0</v>
      </c>
      <c r="AE107">
        <v>0</v>
      </c>
      <c r="AF107" s="38">
        <v>0</v>
      </c>
      <c r="AH107" s="9"/>
      <c r="AI107" s="10"/>
      <c r="AJ107" s="11"/>
      <c r="AL107" s="31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31">
        <v>-0.56272</v>
      </c>
      <c r="AS107">
        <v>-0.69577999999999995</v>
      </c>
      <c r="AT107">
        <v>0.44635999999999998</v>
      </c>
      <c r="AU107">
        <v>0</v>
      </c>
      <c r="AV107">
        <v>0</v>
      </c>
      <c r="AW107" s="38">
        <v>0</v>
      </c>
    </row>
    <row r="108" spans="7:49">
      <c r="G108" s="31"/>
      <c r="R108" s="38"/>
      <c r="U108" s="26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>
        <v>-1.984102399807397E-7</v>
      </c>
      <c r="AB108">
        <v>3.5541811199690798E-7</v>
      </c>
      <c r="AC108">
        <v>0.28672089020825597</v>
      </c>
      <c r="AD108">
        <v>0</v>
      </c>
      <c r="AE108">
        <v>0</v>
      </c>
      <c r="AF108" s="38">
        <v>0</v>
      </c>
      <c r="AL108" s="31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31">
        <v>-5.4800000000000001E-2</v>
      </c>
      <c r="AS108">
        <v>-0.50738000000000005</v>
      </c>
      <c r="AT108">
        <v>-0.85997999999999997</v>
      </c>
      <c r="AU108">
        <v>0</v>
      </c>
      <c r="AV108">
        <v>0</v>
      </c>
      <c r="AW108" s="38">
        <v>0</v>
      </c>
    </row>
    <row r="109" spans="7:49">
      <c r="G109" s="31"/>
      <c r="R109" s="38"/>
      <c r="U109" s="26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>
        <v>0</v>
      </c>
      <c r="AB109">
        <v>0</v>
      </c>
      <c r="AC109">
        <v>0</v>
      </c>
      <c r="AD109">
        <v>0.42357325184348205</v>
      </c>
      <c r="AE109">
        <v>-0.14210238461556401</v>
      </c>
      <c r="AF109" s="38">
        <v>-2.5596591681643986E-2</v>
      </c>
      <c r="AL109" s="31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31">
        <v>0</v>
      </c>
      <c r="AS109">
        <v>0</v>
      </c>
      <c r="AT109">
        <v>0</v>
      </c>
      <c r="AU109">
        <f t="array" ref="AU109:AW111">AH104:AJ106</f>
        <v>0.82482999999999995</v>
      </c>
      <c r="AV109">
        <v>-0.50838000000000005</v>
      </c>
      <c r="AW109" s="38">
        <v>0.24737999999999999</v>
      </c>
    </row>
    <row r="110" spans="7:49">
      <c r="G110" s="31"/>
      <c r="R110" s="38"/>
      <c r="U110" s="26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>
        <v>0</v>
      </c>
      <c r="AB110">
        <v>0</v>
      </c>
      <c r="AC110">
        <v>0</v>
      </c>
      <c r="AD110">
        <v>-0.14210238461556401</v>
      </c>
      <c r="AE110">
        <v>0.31494011195780397</v>
      </c>
      <c r="AF110" s="38">
        <v>-1.0367813039907983E-2</v>
      </c>
      <c r="AL110" s="31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31">
        <v>0</v>
      </c>
      <c r="AS110">
        <v>0</v>
      </c>
      <c r="AT110">
        <v>0</v>
      </c>
      <c r="AU110">
        <v>-0.56272</v>
      </c>
      <c r="AV110">
        <v>-0.69577999999999995</v>
      </c>
      <c r="AW110" s="38">
        <v>0.44635999999999998</v>
      </c>
    </row>
    <row r="111" spans="7:49" ht="15" thickBot="1">
      <c r="G111" s="3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9"/>
      <c r="U111" s="29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3">
        <v>0</v>
      </c>
      <c r="AB111" s="33">
        <v>0</v>
      </c>
      <c r="AC111" s="33">
        <v>0</v>
      </c>
      <c r="AD111" s="33">
        <v>-2.5596591681643983E-2</v>
      </c>
      <c r="AE111" s="33">
        <v>-1.0367813039907997E-2</v>
      </c>
      <c r="AF111" s="39">
        <v>0.24341615697588401</v>
      </c>
      <c r="AL111" s="32">
        <v>0</v>
      </c>
      <c r="AM111" s="33">
        <v>0</v>
      </c>
      <c r="AN111" s="33">
        <v>0</v>
      </c>
      <c r="AO111" s="33">
        <v>0</v>
      </c>
      <c r="AP111" s="33">
        <v>0</v>
      </c>
      <c r="AQ111" s="33">
        <v>0</v>
      </c>
      <c r="AR111" s="32">
        <v>0</v>
      </c>
      <c r="AS111" s="33">
        <v>0</v>
      </c>
      <c r="AT111" s="33">
        <v>0</v>
      </c>
      <c r="AU111" s="33">
        <v>-5.4800000000000001E-2</v>
      </c>
      <c r="AV111" s="33">
        <v>-0.50738000000000005</v>
      </c>
      <c r="AW111" s="39">
        <v>-0.85997999999999997</v>
      </c>
    </row>
    <row r="113" spans="7:49" ht="15" thickBot="1">
      <c r="G113" t="s">
        <v>19</v>
      </c>
      <c r="H113">
        <v>18</v>
      </c>
      <c r="U113" t="s">
        <v>19</v>
      </c>
      <c r="V113">
        <v>18</v>
      </c>
      <c r="AL113" t="s">
        <v>5</v>
      </c>
    </row>
    <row r="114" spans="7:49">
      <c r="G114" s="24">
        <v>4.7277280006459994E-3</v>
      </c>
      <c r="H114" s="25">
        <v>-2.927843013188E-3</v>
      </c>
      <c r="I114" s="25">
        <v>-3.5534940011230001E-3</v>
      </c>
      <c r="J114" s="25">
        <v>-3.5043021976659998E-3</v>
      </c>
      <c r="K114" s="25">
        <v>-3.0943495799859999E-3</v>
      </c>
      <c r="L114" s="34">
        <v>-1.4886248601470001E-3</v>
      </c>
      <c r="M114" s="35"/>
      <c r="N114" s="35"/>
      <c r="O114" s="35"/>
      <c r="P114" s="35"/>
      <c r="Q114" s="35"/>
      <c r="R114" s="41"/>
      <c r="U114" s="24">
        <f t="array" ref="U114:AF125">MMULT(MMULT(AL114:AW125,AY2:BJ13),TRANSPOSE(AL114:AW125))</f>
        <v>0.286718876430336</v>
      </c>
      <c r="V114" s="25">
        <v>1.3223526401651142E-7</v>
      </c>
      <c r="W114" s="25">
        <v>-8.6712729598786842E-7</v>
      </c>
      <c r="X114" s="25">
        <v>0</v>
      </c>
      <c r="Y114" s="25">
        <v>0</v>
      </c>
      <c r="Z114" s="34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41">
        <v>0</v>
      </c>
      <c r="AH114" s="43">
        <v>-0.82333000000000001</v>
      </c>
      <c r="AI114" s="35">
        <v>0.50968000000000002</v>
      </c>
      <c r="AJ114" s="41">
        <v>0.24970000000000001</v>
      </c>
      <c r="AL114" s="43">
        <f t="array" ref="AL114:AN116">AH114:AJ116</f>
        <v>-0.82333000000000001</v>
      </c>
      <c r="AM114" s="35">
        <v>0.50968000000000002</v>
      </c>
      <c r="AN114" s="35">
        <v>0.24970000000000001</v>
      </c>
      <c r="AO114" s="35">
        <v>0</v>
      </c>
      <c r="AP114" s="35">
        <v>0</v>
      </c>
      <c r="AQ114" s="41">
        <v>0</v>
      </c>
      <c r="AR114" s="35">
        <v>0</v>
      </c>
      <c r="AS114" s="35">
        <v>0</v>
      </c>
      <c r="AT114" s="35">
        <v>0</v>
      </c>
      <c r="AU114" s="35">
        <v>0</v>
      </c>
      <c r="AV114" s="35">
        <v>0</v>
      </c>
      <c r="AW114" s="41">
        <v>0</v>
      </c>
    </row>
    <row r="115" spans="7:49">
      <c r="G115" s="31">
        <v>-2.9278430131879996E-3</v>
      </c>
      <c r="H115">
        <v>2.8265575014199988E-4</v>
      </c>
      <c r="I115">
        <v>2.636613434014E-3</v>
      </c>
      <c r="J115">
        <v>2.6069300999965002E-3</v>
      </c>
      <c r="K115">
        <v>3.6609382318840001E-3</v>
      </c>
      <c r="L115" s="38">
        <v>2.0829999659525002E-3</v>
      </c>
      <c r="R115" s="38"/>
      <c r="U115" s="26">
        <v>1.3223526400957253E-7</v>
      </c>
      <c r="V115" s="21">
        <v>0.28672055136255997</v>
      </c>
      <c r="W115" s="21">
        <v>2.8206653440304708E-6</v>
      </c>
      <c r="X115" s="21">
        <v>0</v>
      </c>
      <c r="Y115" s="21">
        <v>0</v>
      </c>
      <c r="Z115" s="36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8">
        <v>0</v>
      </c>
      <c r="AH115" s="31">
        <v>0.56462000000000001</v>
      </c>
      <c r="AI115">
        <v>0.69081000000000004</v>
      </c>
      <c r="AJ115" s="38">
        <v>0.45165</v>
      </c>
      <c r="AL115" s="31">
        <v>0.56462000000000001</v>
      </c>
      <c r="AM115">
        <v>0.69081000000000004</v>
      </c>
      <c r="AN115">
        <v>0.45165</v>
      </c>
      <c r="AO115">
        <v>0</v>
      </c>
      <c r="AP115">
        <v>0</v>
      </c>
      <c r="AQ115" s="38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8">
        <v>0</v>
      </c>
    </row>
    <row r="116" spans="7:49" ht="15" thickBot="1">
      <c r="G116" s="31">
        <v>-3.5534940011229996E-3</v>
      </c>
      <c r="H116">
        <v>2.636613434014E-3</v>
      </c>
      <c r="I116">
        <v>1.359656241047E-3</v>
      </c>
      <c r="J116">
        <v>4.8467169386350002E-4</v>
      </c>
      <c r="K116">
        <v>1.0191884652659999E-3</v>
      </c>
      <c r="L116" s="38">
        <v>-5.0160829176350004E-4</v>
      </c>
      <c r="R116" s="38"/>
      <c r="U116" s="26">
        <v>-8.6712729600174621E-7</v>
      </c>
      <c r="V116" s="21">
        <v>2.8206653440304708E-6</v>
      </c>
      <c r="W116" s="21">
        <v>0.28672181728870394</v>
      </c>
      <c r="X116" s="21">
        <v>0</v>
      </c>
      <c r="Y116" s="21">
        <v>0</v>
      </c>
      <c r="Z116" s="3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8">
        <v>0</v>
      </c>
      <c r="AH116" s="32">
        <v>5.7709999999999997E-2</v>
      </c>
      <c r="AI116" s="33">
        <v>0.51285000000000003</v>
      </c>
      <c r="AJ116" s="39">
        <v>-0.85653999999999997</v>
      </c>
      <c r="AL116" s="31">
        <v>5.7709999999999997E-2</v>
      </c>
      <c r="AM116">
        <v>0.51285000000000003</v>
      </c>
      <c r="AN116">
        <v>-0.85653999999999997</v>
      </c>
      <c r="AO116">
        <v>0</v>
      </c>
      <c r="AP116">
        <v>0</v>
      </c>
      <c r="AQ116" s="38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8">
        <v>0</v>
      </c>
    </row>
    <row r="117" spans="7:49" ht="15" thickBot="1">
      <c r="G117" s="31">
        <v>3.5043021976660003E-3</v>
      </c>
      <c r="H117">
        <v>-2.6069300999965002E-3</v>
      </c>
      <c r="I117">
        <v>-4.8467169386350007E-4</v>
      </c>
      <c r="J117">
        <v>7.5126327204600015E-4</v>
      </c>
      <c r="K117">
        <v>5.9561189735350011E-4</v>
      </c>
      <c r="L117" s="38">
        <v>-5.6975726238650006E-4</v>
      </c>
      <c r="R117" s="38"/>
      <c r="U117" s="26">
        <v>0</v>
      </c>
      <c r="V117" s="21">
        <v>0</v>
      </c>
      <c r="W117" s="21">
        <v>0</v>
      </c>
      <c r="X117" s="21">
        <v>0.422847002887278</v>
      </c>
      <c r="Y117" s="21">
        <v>-0.14220637974417202</v>
      </c>
      <c r="Z117" s="36">
        <v>-2.6394144833625992E-2</v>
      </c>
      <c r="AA117">
        <v>0</v>
      </c>
      <c r="AB117">
        <v>0</v>
      </c>
      <c r="AC117">
        <v>0</v>
      </c>
      <c r="AD117">
        <v>0</v>
      </c>
      <c r="AE117">
        <v>0</v>
      </c>
      <c r="AF117" s="38">
        <v>0</v>
      </c>
      <c r="AL117" s="31">
        <v>0</v>
      </c>
      <c r="AM117">
        <v>0</v>
      </c>
      <c r="AN117">
        <v>0</v>
      </c>
      <c r="AO117">
        <f t="array" ref="AO117:AQ119">AH114:AJ116</f>
        <v>-0.82333000000000001</v>
      </c>
      <c r="AP117">
        <v>0.50968000000000002</v>
      </c>
      <c r="AQ117" s="38">
        <v>0.24970000000000001</v>
      </c>
      <c r="AR117">
        <v>0</v>
      </c>
      <c r="AS117">
        <v>0</v>
      </c>
      <c r="AT117">
        <v>0</v>
      </c>
      <c r="AU117">
        <v>0</v>
      </c>
      <c r="AV117">
        <v>0</v>
      </c>
      <c r="AW117" s="38">
        <v>0</v>
      </c>
    </row>
    <row r="118" spans="7:49">
      <c r="G118" s="31">
        <v>3.0943495799859999E-3</v>
      </c>
      <c r="H118">
        <v>-3.6609382318839997E-3</v>
      </c>
      <c r="I118">
        <v>-1.0191884652660001E-3</v>
      </c>
      <c r="J118">
        <v>5.956118973534999E-4</v>
      </c>
      <c r="K118">
        <v>-1.7089310246970002E-3</v>
      </c>
      <c r="L118" s="38">
        <v>4.2922714418834997E-3</v>
      </c>
      <c r="R118" s="38"/>
      <c r="U118" s="26">
        <v>0</v>
      </c>
      <c r="V118" s="21">
        <v>0</v>
      </c>
      <c r="W118" s="21">
        <v>0</v>
      </c>
      <c r="X118" s="21">
        <v>-0.142206379744172</v>
      </c>
      <c r="Y118" s="21">
        <v>0.31587282537532302</v>
      </c>
      <c r="Z118" s="36">
        <v>-9.966893554540987E-3</v>
      </c>
      <c r="AA118">
        <v>0</v>
      </c>
      <c r="AB118">
        <v>0</v>
      </c>
      <c r="AC118">
        <v>0</v>
      </c>
      <c r="AD118">
        <v>0</v>
      </c>
      <c r="AE118">
        <v>0</v>
      </c>
      <c r="AF118" s="38">
        <v>0</v>
      </c>
      <c r="AH118" s="43">
        <v>0.82333999999999996</v>
      </c>
      <c r="AI118" s="35">
        <v>-0.50946000000000002</v>
      </c>
      <c r="AJ118" s="41">
        <v>0.25012000000000001</v>
      </c>
      <c r="AL118" s="31">
        <v>0</v>
      </c>
      <c r="AM118">
        <v>0</v>
      </c>
      <c r="AN118">
        <v>0</v>
      </c>
      <c r="AO118">
        <v>0.56462000000000001</v>
      </c>
      <c r="AP118">
        <v>0.69081000000000004</v>
      </c>
      <c r="AQ118" s="38">
        <v>0.45165</v>
      </c>
      <c r="AR118">
        <v>0</v>
      </c>
      <c r="AS118">
        <v>0</v>
      </c>
      <c r="AT118">
        <v>0</v>
      </c>
      <c r="AU118">
        <v>0</v>
      </c>
      <c r="AV118">
        <v>0</v>
      </c>
      <c r="AW118" s="38">
        <v>0</v>
      </c>
    </row>
    <row r="119" spans="7:49" ht="15" thickBot="1">
      <c r="G119" s="32">
        <v>1.4886248601470001E-3</v>
      </c>
      <c r="H119" s="33">
        <v>-2.0829999659525002E-3</v>
      </c>
      <c r="I119" s="33">
        <v>5.0160829176350004E-4</v>
      </c>
      <c r="J119" s="33">
        <v>-5.6975726238650028E-4</v>
      </c>
      <c r="K119" s="33">
        <v>4.2922714418835006E-3</v>
      </c>
      <c r="L119" s="39">
        <v>-1.1523165337029998E-3</v>
      </c>
      <c r="R119" s="38"/>
      <c r="U119" s="29">
        <v>0</v>
      </c>
      <c r="V119" s="30">
        <v>0</v>
      </c>
      <c r="W119" s="30">
        <v>0</v>
      </c>
      <c r="X119" s="30">
        <v>-2.6394144833625996E-2</v>
      </c>
      <c r="Y119" s="30">
        <v>-9.966893554540987E-3</v>
      </c>
      <c r="Z119" s="37">
        <v>0.24321049595583297</v>
      </c>
      <c r="AA119">
        <v>0</v>
      </c>
      <c r="AB119">
        <v>0</v>
      </c>
      <c r="AC119">
        <v>0</v>
      </c>
      <c r="AD119">
        <v>0</v>
      </c>
      <c r="AE119">
        <v>0</v>
      </c>
      <c r="AF119" s="38">
        <v>0</v>
      </c>
      <c r="AH119" s="31">
        <v>-0.56464000000000003</v>
      </c>
      <c r="AI119">
        <v>-0.69064999999999999</v>
      </c>
      <c r="AJ119" s="38">
        <v>0.45186999999999999</v>
      </c>
      <c r="AL119" s="32">
        <v>0</v>
      </c>
      <c r="AM119" s="33">
        <v>0</v>
      </c>
      <c r="AN119" s="33">
        <v>0</v>
      </c>
      <c r="AO119" s="33">
        <v>5.7709999999999997E-2</v>
      </c>
      <c r="AP119" s="33">
        <v>0.51285000000000003</v>
      </c>
      <c r="AQ119" s="39">
        <v>-0.85653999999999997</v>
      </c>
      <c r="AR119">
        <v>0</v>
      </c>
      <c r="AS119">
        <v>0</v>
      </c>
      <c r="AT119">
        <v>0</v>
      </c>
      <c r="AU119">
        <v>0</v>
      </c>
      <c r="AV119">
        <v>0</v>
      </c>
      <c r="AW119" s="38">
        <v>0</v>
      </c>
    </row>
    <row r="120" spans="7:49" ht="15" thickBot="1">
      <c r="G120" s="31"/>
      <c r="R120" s="38"/>
      <c r="U120" s="26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>
        <v>0.28671950156595194</v>
      </c>
      <c r="AB120">
        <v>-2.9888266239799788E-6</v>
      </c>
      <c r="AC120">
        <v>1.0499112959999612E-6</v>
      </c>
      <c r="AD120">
        <v>0</v>
      </c>
      <c r="AE120">
        <v>0</v>
      </c>
      <c r="AF120" s="38">
        <v>0</v>
      </c>
      <c r="AH120" s="32">
        <v>-5.7459999999999997E-2</v>
      </c>
      <c r="AI120" s="33">
        <v>-0.51327</v>
      </c>
      <c r="AJ120" s="39">
        <v>-0.85629999999999995</v>
      </c>
      <c r="AL120" s="31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43">
        <f t="array" ref="AR120:AT122">AH118:AJ120</f>
        <v>0.82333999999999996</v>
      </c>
      <c r="AS120" s="35">
        <v>-0.50946000000000002</v>
      </c>
      <c r="AT120" s="35">
        <v>0.25012000000000001</v>
      </c>
      <c r="AU120" s="35">
        <v>0</v>
      </c>
      <c r="AV120" s="35">
        <v>0</v>
      </c>
      <c r="AW120" s="41">
        <v>0</v>
      </c>
    </row>
    <row r="121" spans="7:49" ht="15" thickBot="1">
      <c r="G121" s="31"/>
      <c r="R121" s="38"/>
      <c r="U121" s="26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>
        <v>-2.9888266240007955E-6</v>
      </c>
      <c r="AB121">
        <v>0.28672064483327997</v>
      </c>
      <c r="AC121">
        <v>-6.1389619199214707E-7</v>
      </c>
      <c r="AD121">
        <v>0</v>
      </c>
      <c r="AE121">
        <v>0</v>
      </c>
      <c r="AF121" s="38">
        <v>0</v>
      </c>
      <c r="AH121" s="32"/>
      <c r="AI121" s="33"/>
      <c r="AJ121" s="39"/>
      <c r="AL121" s="3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31">
        <v>-0.56464000000000003</v>
      </c>
      <c r="AS121">
        <v>-0.69064999999999999</v>
      </c>
      <c r="AT121">
        <v>0.45186999999999999</v>
      </c>
      <c r="AU121">
        <v>0</v>
      </c>
      <c r="AV121">
        <v>0</v>
      </c>
      <c r="AW121" s="38">
        <v>0</v>
      </c>
    </row>
    <row r="122" spans="7:49">
      <c r="G122" s="31"/>
      <c r="R122" s="38"/>
      <c r="U122" s="26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>
        <v>1.0499112959999612E-6</v>
      </c>
      <c r="AB122">
        <v>-6.1389619200602485E-7</v>
      </c>
      <c r="AC122">
        <v>0.28671926441983997</v>
      </c>
      <c r="AD122">
        <v>0</v>
      </c>
      <c r="AE122">
        <v>0</v>
      </c>
      <c r="AF122" s="38">
        <v>0</v>
      </c>
      <c r="AL122" s="31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31">
        <v>-5.7459999999999997E-2</v>
      </c>
      <c r="AS122">
        <v>-0.51327</v>
      </c>
      <c r="AT122">
        <v>-0.85629999999999995</v>
      </c>
      <c r="AU122">
        <v>0</v>
      </c>
      <c r="AV122">
        <v>0</v>
      </c>
      <c r="AW122" s="38">
        <v>0</v>
      </c>
    </row>
    <row r="123" spans="7:49">
      <c r="G123" s="31"/>
      <c r="R123" s="38"/>
      <c r="U123" s="26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>
        <v>0</v>
      </c>
      <c r="AB123">
        <v>0</v>
      </c>
      <c r="AC123">
        <v>0</v>
      </c>
      <c r="AD123">
        <v>0.42286373825331602</v>
      </c>
      <c r="AE123">
        <v>-0.14220276752941799</v>
      </c>
      <c r="AF123" s="38">
        <v>-2.6343142506957996E-2</v>
      </c>
      <c r="AL123" s="31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31">
        <v>0</v>
      </c>
      <c r="AS123">
        <v>0</v>
      </c>
      <c r="AT123">
        <v>0</v>
      </c>
      <c r="AU123">
        <f t="array" ref="AU123:AW125">AH118:AJ120</f>
        <v>0.82333999999999996</v>
      </c>
      <c r="AV123">
        <v>-0.50946000000000002</v>
      </c>
      <c r="AW123" s="38">
        <v>0.25012000000000001</v>
      </c>
    </row>
    <row r="124" spans="7:49">
      <c r="G124" s="31"/>
      <c r="R124" s="38"/>
      <c r="U124" s="26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>
        <v>0</v>
      </c>
      <c r="AB124">
        <v>0</v>
      </c>
      <c r="AC124">
        <v>0</v>
      </c>
      <c r="AD124">
        <v>-0.14220276752941799</v>
      </c>
      <c r="AE124">
        <v>0.31589054647949105</v>
      </c>
      <c r="AF124" s="38">
        <v>-1.0018155761466974E-2</v>
      </c>
      <c r="AL124" s="31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s="31">
        <v>0</v>
      </c>
      <c r="AS124">
        <v>0</v>
      </c>
      <c r="AT124">
        <v>0</v>
      </c>
      <c r="AU124">
        <v>-0.56464000000000003</v>
      </c>
      <c r="AV124">
        <v>-0.69064999999999999</v>
      </c>
      <c r="AW124" s="38">
        <v>0.45186999999999999</v>
      </c>
    </row>
    <row r="125" spans="7:49" ht="15" thickBot="1">
      <c r="G125" s="32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9"/>
      <c r="U125" s="29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3">
        <v>0</v>
      </c>
      <c r="AB125" s="33">
        <v>0</v>
      </c>
      <c r="AC125" s="33">
        <v>0</v>
      </c>
      <c r="AD125" s="33">
        <v>-2.6343142506957982E-2</v>
      </c>
      <c r="AE125" s="33">
        <v>-1.0018155761466974E-2</v>
      </c>
      <c r="AF125" s="39">
        <v>0.24317788129874696</v>
      </c>
      <c r="AL125" s="32">
        <v>0</v>
      </c>
      <c r="AM125" s="33">
        <v>0</v>
      </c>
      <c r="AN125" s="33">
        <v>0</v>
      </c>
      <c r="AO125" s="33">
        <v>0</v>
      </c>
      <c r="AP125" s="33">
        <v>0</v>
      </c>
      <c r="AQ125" s="33">
        <v>0</v>
      </c>
      <c r="AR125" s="32">
        <v>0</v>
      </c>
      <c r="AS125" s="33">
        <v>0</v>
      </c>
      <c r="AT125" s="33">
        <v>0</v>
      </c>
      <c r="AU125" s="33">
        <v>-5.7459999999999997E-2</v>
      </c>
      <c r="AV125" s="33">
        <v>-0.51327</v>
      </c>
      <c r="AW125" s="39">
        <v>-0.85629999999999995</v>
      </c>
    </row>
    <row r="127" spans="7:49" ht="15" thickBot="1">
      <c r="G127" t="s">
        <v>20</v>
      </c>
      <c r="H127">
        <v>17</v>
      </c>
      <c r="U127" t="s">
        <v>20</v>
      </c>
      <c r="V127">
        <v>17</v>
      </c>
      <c r="AL127" t="s">
        <v>5</v>
      </c>
    </row>
    <row r="128" spans="7:49">
      <c r="G128" s="24">
        <v>-0.10607381672247901</v>
      </c>
      <c r="H128" s="25">
        <v>-6.7828201941404501E-2</v>
      </c>
      <c r="I128" s="25">
        <v>-8.5882354955996998E-2</v>
      </c>
      <c r="J128" s="25">
        <v>4.6433799376389487E-2</v>
      </c>
      <c r="K128" s="25">
        <v>0.118199535071021</v>
      </c>
      <c r="L128" s="34">
        <v>-0.1501941840698775</v>
      </c>
      <c r="M128" s="35"/>
      <c r="N128" s="35"/>
      <c r="O128" s="35"/>
      <c r="P128" s="35"/>
      <c r="Q128" s="35"/>
      <c r="R128" s="41"/>
      <c r="U128" s="24">
        <f t="array" ref="U128:AF139">MMULT(MMULT(AL128:AW139,AY2:BJ13),TRANSPOSE(AL128:AW139))</f>
        <v>0.28671850403839994</v>
      </c>
      <c r="V128" s="25">
        <v>-9.3209804801624996E-7</v>
      </c>
      <c r="W128" s="25">
        <v>1.1859599359995143E-6</v>
      </c>
      <c r="X128" s="25">
        <v>0</v>
      </c>
      <c r="Y128" s="25">
        <v>0</v>
      </c>
      <c r="Z128" s="34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41">
        <v>0</v>
      </c>
      <c r="AH128" s="4">
        <v>-0.82413999999999998</v>
      </c>
      <c r="AI128" s="5">
        <v>0.50897999999999999</v>
      </c>
      <c r="AJ128" s="6">
        <v>0.24845</v>
      </c>
      <c r="AL128" s="43">
        <f t="array" ref="AL128:AN130">AH128:AJ130</f>
        <v>-0.82413999999999998</v>
      </c>
      <c r="AM128" s="35">
        <v>0.50897999999999999</v>
      </c>
      <c r="AN128" s="35">
        <v>0.24845</v>
      </c>
      <c r="AO128" s="35">
        <v>0</v>
      </c>
      <c r="AP128" s="35">
        <v>0</v>
      </c>
      <c r="AQ128" s="41">
        <v>0</v>
      </c>
      <c r="AR128" s="35">
        <v>0</v>
      </c>
      <c r="AS128" s="35">
        <v>0</v>
      </c>
      <c r="AT128" s="35">
        <v>0</v>
      </c>
      <c r="AU128" s="35">
        <v>0</v>
      </c>
      <c r="AV128" s="35">
        <v>0</v>
      </c>
      <c r="AW128" s="41">
        <v>0</v>
      </c>
    </row>
    <row r="129" spans="7:49">
      <c r="G129" s="31">
        <v>-6.7828201941404515E-2</v>
      </c>
      <c r="H129">
        <v>-0.23033650936071798</v>
      </c>
      <c r="I129">
        <v>-0.28700679710018195</v>
      </c>
      <c r="J129">
        <v>0.23992491331127799</v>
      </c>
      <c r="K129">
        <v>0.18428301475235651</v>
      </c>
      <c r="L129" s="38">
        <v>-0.16495222978799401</v>
      </c>
      <c r="R129" s="38"/>
      <c r="U129" s="26">
        <v>-9.3209804799543328E-7</v>
      </c>
      <c r="V129" s="21">
        <v>0.28671855315353595</v>
      </c>
      <c r="W129" s="21">
        <v>1.1244584960101722E-6</v>
      </c>
      <c r="X129" s="21">
        <v>0</v>
      </c>
      <c r="Y129" s="21">
        <v>0</v>
      </c>
      <c r="Z129" s="36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8">
        <v>0</v>
      </c>
      <c r="AH129" s="7">
        <v>0.56359000000000004</v>
      </c>
      <c r="AI129" s="3">
        <v>0.69343999999999995</v>
      </c>
      <c r="AJ129" s="8">
        <v>0.44889000000000001</v>
      </c>
      <c r="AL129" s="31">
        <v>0.56359000000000004</v>
      </c>
      <c r="AM129">
        <v>0.69343999999999995</v>
      </c>
      <c r="AN129">
        <v>0.44889000000000001</v>
      </c>
      <c r="AO129">
        <v>0</v>
      </c>
      <c r="AP129">
        <v>0</v>
      </c>
      <c r="AQ129" s="38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8">
        <v>0</v>
      </c>
    </row>
    <row r="130" spans="7:49" ht="15" thickBot="1">
      <c r="G130" s="31">
        <v>-8.5882354955996998E-2</v>
      </c>
      <c r="H130">
        <v>-0.28700679710018195</v>
      </c>
      <c r="I130">
        <v>-0.35653202038750198</v>
      </c>
      <c r="J130">
        <v>0.27878411793991098</v>
      </c>
      <c r="K130">
        <v>0.217354410925932</v>
      </c>
      <c r="L130" s="38">
        <v>-0.19861067662717252</v>
      </c>
      <c r="R130" s="38"/>
      <c r="U130" s="26">
        <v>1.1859599360064532E-6</v>
      </c>
      <c r="V130" s="21">
        <v>1.1244584959962944E-6</v>
      </c>
      <c r="W130" s="21">
        <v>0.28672046993407996</v>
      </c>
      <c r="X130" s="21">
        <v>0</v>
      </c>
      <c r="Y130" s="21">
        <v>0</v>
      </c>
      <c r="Z130" s="36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8">
        <v>0</v>
      </c>
      <c r="AH130" s="9">
        <v>5.6189999999999997E-2</v>
      </c>
      <c r="AI130" s="10">
        <v>0.50997999999999999</v>
      </c>
      <c r="AJ130" s="11">
        <v>-0.85834999999999995</v>
      </c>
      <c r="AL130" s="31">
        <v>5.6189999999999997E-2</v>
      </c>
      <c r="AM130">
        <v>0.50997999999999999</v>
      </c>
      <c r="AN130">
        <v>-0.85834999999999995</v>
      </c>
      <c r="AO130">
        <v>0</v>
      </c>
      <c r="AP130">
        <v>0</v>
      </c>
      <c r="AQ130" s="38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8">
        <v>0</v>
      </c>
    </row>
    <row r="131" spans="7:49" ht="15" thickBot="1">
      <c r="G131" s="31">
        <v>-4.6433799376389501E-2</v>
      </c>
      <c r="H131">
        <v>-0.23992491331127797</v>
      </c>
      <c r="I131">
        <v>-0.27878411793991098</v>
      </c>
      <c r="J131">
        <v>0.18755950175161901</v>
      </c>
      <c r="K131">
        <v>0.15372438073627298</v>
      </c>
      <c r="L131" s="38">
        <v>-0.12224199717471099</v>
      </c>
      <c r="R131" s="38"/>
      <c r="U131" s="26">
        <v>0</v>
      </c>
      <c r="V131" s="21">
        <v>0</v>
      </c>
      <c r="W131" s="21">
        <v>0</v>
      </c>
      <c r="X131" s="21">
        <v>0.423239228331732</v>
      </c>
      <c r="Y131" s="21">
        <v>-0.14214814649393204</v>
      </c>
      <c r="Z131" s="36">
        <v>-2.5975718155831995E-2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8">
        <v>0</v>
      </c>
      <c r="AH131" s="3"/>
      <c r="AI131" s="3"/>
      <c r="AJ131" s="3"/>
      <c r="AL131" s="31">
        <v>0</v>
      </c>
      <c r="AM131">
        <v>0</v>
      </c>
      <c r="AN131">
        <v>0</v>
      </c>
      <c r="AO131">
        <f t="array" ref="AO131:AQ133">AH128:AJ130</f>
        <v>-0.82413999999999998</v>
      </c>
      <c r="AP131">
        <v>0.50897999999999999</v>
      </c>
      <c r="AQ131" s="38">
        <v>0.24845</v>
      </c>
      <c r="AR131">
        <v>0</v>
      </c>
      <c r="AS131">
        <v>0</v>
      </c>
      <c r="AT131">
        <v>0</v>
      </c>
      <c r="AU131">
        <v>0</v>
      </c>
      <c r="AV131">
        <v>0</v>
      </c>
      <c r="AW131" s="38">
        <v>0</v>
      </c>
    </row>
    <row r="132" spans="7:49">
      <c r="G132" s="31">
        <v>-0.11819953507102099</v>
      </c>
      <c r="H132">
        <v>-0.18428301475235648</v>
      </c>
      <c r="I132">
        <v>-0.21735441092593197</v>
      </c>
      <c r="J132">
        <v>0.15372438073627298</v>
      </c>
      <c r="K132">
        <v>4.4320195364669003E-2</v>
      </c>
      <c r="L132" s="38">
        <v>-0.11071044396363748</v>
      </c>
      <c r="R132" s="38"/>
      <c r="U132" s="26">
        <v>0</v>
      </c>
      <c r="V132" s="21">
        <v>0</v>
      </c>
      <c r="W132" s="21">
        <v>0</v>
      </c>
      <c r="X132" s="21">
        <v>-0.14214814649393204</v>
      </c>
      <c r="Y132" s="21">
        <v>0.31537033266359799</v>
      </c>
      <c r="Z132" s="36">
        <v>-1.0178403172217992E-2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8">
        <v>0</v>
      </c>
      <c r="AH132" s="4">
        <v>-0.82423000000000002</v>
      </c>
      <c r="AI132" s="5">
        <v>0.50917000000000001</v>
      </c>
      <c r="AJ132" s="6">
        <v>0.24776999999999999</v>
      </c>
      <c r="AL132" s="31">
        <v>0</v>
      </c>
      <c r="AM132">
        <v>0</v>
      </c>
      <c r="AN132">
        <v>0</v>
      </c>
      <c r="AO132">
        <v>0.56359000000000004</v>
      </c>
      <c r="AP132">
        <v>0.69343999999999995</v>
      </c>
      <c r="AQ132" s="38">
        <v>0.44889000000000001</v>
      </c>
      <c r="AR132">
        <v>0</v>
      </c>
      <c r="AS132">
        <v>0</v>
      </c>
      <c r="AT132">
        <v>0</v>
      </c>
      <c r="AU132">
        <v>0</v>
      </c>
      <c r="AV132">
        <v>0</v>
      </c>
      <c r="AW132" s="38">
        <v>0</v>
      </c>
    </row>
    <row r="133" spans="7:49" ht="15" thickBot="1">
      <c r="G133" s="32">
        <v>0.1501941840698775</v>
      </c>
      <c r="H133" s="33">
        <v>0.16495222978799398</v>
      </c>
      <c r="I133" s="33">
        <v>0.19861067662717247</v>
      </c>
      <c r="J133" s="33">
        <v>-0.12224199717471099</v>
      </c>
      <c r="K133" s="33">
        <v>-0.11071044396363749</v>
      </c>
      <c r="L133" s="39">
        <v>0.17339826943605602</v>
      </c>
      <c r="R133" s="38"/>
      <c r="U133" s="29">
        <v>0</v>
      </c>
      <c r="V133" s="30">
        <v>0</v>
      </c>
      <c r="W133" s="30">
        <v>0</v>
      </c>
      <c r="X133" s="30">
        <v>-2.5975718155832002E-2</v>
      </c>
      <c r="Y133" s="30">
        <v>-1.0178403172217992E-2</v>
      </c>
      <c r="Z133" s="37">
        <v>0.24331766759076198</v>
      </c>
      <c r="AA133">
        <v>0</v>
      </c>
      <c r="AB133">
        <v>0</v>
      </c>
      <c r="AC133">
        <v>0</v>
      </c>
      <c r="AD133">
        <v>0</v>
      </c>
      <c r="AE133">
        <v>0</v>
      </c>
      <c r="AF133" s="38">
        <v>0</v>
      </c>
      <c r="AH133" s="7">
        <v>0.56345000000000001</v>
      </c>
      <c r="AI133" s="3">
        <v>0.69399</v>
      </c>
      <c r="AJ133" s="8">
        <v>0.44823000000000002</v>
      </c>
      <c r="AL133" s="32">
        <v>0</v>
      </c>
      <c r="AM133" s="33">
        <v>0</v>
      </c>
      <c r="AN133" s="33">
        <v>0</v>
      </c>
      <c r="AO133" s="33">
        <v>5.6189999999999997E-2</v>
      </c>
      <c r="AP133" s="33">
        <v>0.50997999999999999</v>
      </c>
      <c r="AQ133" s="39">
        <v>-0.85834999999999995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8">
        <v>0</v>
      </c>
    </row>
    <row r="134" spans="7:49" ht="15" thickBot="1">
      <c r="G134" s="31"/>
      <c r="R134" s="38"/>
      <c r="U134" s="26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>
        <v>0.28671975763558399</v>
      </c>
      <c r="AB134">
        <v>1.2735815679912332E-6</v>
      </c>
      <c r="AC134">
        <v>-5.3077606401719102E-7</v>
      </c>
      <c r="AD134">
        <v>0</v>
      </c>
      <c r="AE134">
        <v>0</v>
      </c>
      <c r="AF134" s="38">
        <v>0</v>
      </c>
      <c r="AH134" s="9">
        <v>5.6279999999999997E-2</v>
      </c>
      <c r="AI134" s="10">
        <v>0.50905</v>
      </c>
      <c r="AJ134" s="11">
        <v>-0.85889000000000004</v>
      </c>
      <c r="AL134" s="31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s="43">
        <f t="array" ref="AR134:AT136">AH132:AJ134</f>
        <v>-0.82423000000000002</v>
      </c>
      <c r="AS134" s="35">
        <v>0.50917000000000001</v>
      </c>
      <c r="AT134" s="35">
        <v>0.24776999999999999</v>
      </c>
      <c r="AU134" s="35">
        <v>0</v>
      </c>
      <c r="AV134" s="35">
        <v>0</v>
      </c>
      <c r="AW134" s="41">
        <v>0</v>
      </c>
    </row>
    <row r="135" spans="7:49" ht="15" thickBot="1">
      <c r="G135" s="31"/>
      <c r="R135" s="38"/>
      <c r="U135" s="26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>
        <v>1.273581568005111E-6</v>
      </c>
      <c r="AB135">
        <v>0.28672233834495997</v>
      </c>
      <c r="AC135">
        <v>1.8094325759943075E-6</v>
      </c>
      <c r="AD135">
        <v>0</v>
      </c>
      <c r="AE135">
        <v>0</v>
      </c>
      <c r="AF135" s="38">
        <v>0</v>
      </c>
      <c r="AH135" s="9"/>
      <c r="AI135" s="10"/>
      <c r="AJ135" s="11"/>
      <c r="AL135" s="31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31">
        <v>0.56345000000000001</v>
      </c>
      <c r="AS135">
        <v>0.69399</v>
      </c>
      <c r="AT135">
        <v>0.44823000000000002</v>
      </c>
      <c r="AU135">
        <v>0</v>
      </c>
      <c r="AV135">
        <v>0</v>
      </c>
      <c r="AW135" s="38">
        <v>0</v>
      </c>
    </row>
    <row r="136" spans="7:49">
      <c r="G136" s="31"/>
      <c r="R136" s="38"/>
      <c r="U136" s="26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>
        <v>-5.3077606400331323E-7</v>
      </c>
      <c r="AB136">
        <v>1.8094325759943075E-6</v>
      </c>
      <c r="AC136">
        <v>0.28671752646656001</v>
      </c>
      <c r="AD136">
        <v>0</v>
      </c>
      <c r="AE136">
        <v>0</v>
      </c>
      <c r="AF136" s="38">
        <v>0</v>
      </c>
      <c r="AL136" s="31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31">
        <v>5.6279999999999997E-2</v>
      </c>
      <c r="AS136">
        <v>0.50905</v>
      </c>
      <c r="AT136">
        <v>-0.85889000000000004</v>
      </c>
      <c r="AU136">
        <v>0</v>
      </c>
      <c r="AV136">
        <v>0</v>
      </c>
      <c r="AW136" s="38">
        <v>0</v>
      </c>
    </row>
    <row r="137" spans="7:49">
      <c r="G137" s="31"/>
      <c r="R137" s="38"/>
      <c r="U137" s="26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>
        <v>0</v>
      </c>
      <c r="AB137">
        <v>0</v>
      </c>
      <c r="AC137">
        <v>0</v>
      </c>
      <c r="AD137">
        <v>0.42326964186789701</v>
      </c>
      <c r="AE137">
        <v>-0.14215063469096903</v>
      </c>
      <c r="AF137" s="38">
        <v>-2.5978519318640994E-2</v>
      </c>
      <c r="AL137" s="31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31">
        <v>0</v>
      </c>
      <c r="AS137">
        <v>0</v>
      </c>
      <c r="AT137">
        <v>0</v>
      </c>
      <c r="AU137">
        <f t="array" ref="AU137:AW139">AH132:AJ134</f>
        <v>-0.82423000000000002</v>
      </c>
      <c r="AV137">
        <v>0.50917000000000001</v>
      </c>
      <c r="AW137" s="38">
        <v>0.24776999999999999</v>
      </c>
    </row>
    <row r="138" spans="7:49">
      <c r="G138" s="31"/>
      <c r="R138" s="38"/>
      <c r="U138" s="26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>
        <v>0</v>
      </c>
      <c r="AB138">
        <v>0</v>
      </c>
      <c r="AC138">
        <v>0</v>
      </c>
      <c r="AD138">
        <v>-0.14215063469096903</v>
      </c>
      <c r="AE138">
        <v>0.31529158799356904</v>
      </c>
      <c r="AF138" s="38">
        <v>-1.0147193627307011E-2</v>
      </c>
      <c r="AL138" s="31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31">
        <v>0</v>
      </c>
      <c r="AS138">
        <v>0</v>
      </c>
      <c r="AT138">
        <v>0</v>
      </c>
      <c r="AU138">
        <v>0.56345000000000001</v>
      </c>
      <c r="AV138">
        <v>0.69399</v>
      </c>
      <c r="AW138" s="38">
        <v>0.44823000000000002</v>
      </c>
    </row>
    <row r="139" spans="7:49" ht="15" thickBot="1">
      <c r="G139" s="32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9"/>
      <c r="U139" s="29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3">
        <v>0</v>
      </c>
      <c r="AB139" s="33">
        <v>0</v>
      </c>
      <c r="AC139" s="33">
        <v>0</v>
      </c>
      <c r="AD139" s="33">
        <v>-2.5978519318641004E-2</v>
      </c>
      <c r="AE139" s="33">
        <v>-1.0147193627307011E-2</v>
      </c>
      <c r="AF139" s="39">
        <v>0.24336758937785904</v>
      </c>
      <c r="AL139" s="32">
        <v>0</v>
      </c>
      <c r="AM139" s="33">
        <v>0</v>
      </c>
      <c r="AN139" s="33">
        <v>0</v>
      </c>
      <c r="AO139" s="33">
        <v>0</v>
      </c>
      <c r="AP139" s="33">
        <v>0</v>
      </c>
      <c r="AQ139" s="33">
        <v>0</v>
      </c>
      <c r="AR139" s="32">
        <v>0</v>
      </c>
      <c r="AS139" s="33">
        <v>0</v>
      </c>
      <c r="AT139" s="33">
        <v>0</v>
      </c>
      <c r="AU139" s="33">
        <v>5.6279999999999997E-2</v>
      </c>
      <c r="AV139" s="33">
        <v>0.50905</v>
      </c>
      <c r="AW139" s="39">
        <v>-0.85889000000000004</v>
      </c>
    </row>
    <row r="141" spans="7:49" ht="15" thickBot="1">
      <c r="G141" t="s">
        <v>9</v>
      </c>
      <c r="H141">
        <v>16</v>
      </c>
      <c r="U141" t="s">
        <v>9</v>
      </c>
      <c r="V141">
        <v>16</v>
      </c>
      <c r="AL141" t="s">
        <v>5</v>
      </c>
    </row>
    <row r="142" spans="7:49">
      <c r="G142" s="24">
        <v>-0.11692700904155001</v>
      </c>
      <c r="H142" s="25">
        <v>-0.11658824889787249</v>
      </c>
      <c r="I142" s="25">
        <v>1.7837238668382993E-2</v>
      </c>
      <c r="J142" s="25">
        <v>-3.7488605737700492E-2</v>
      </c>
      <c r="K142" s="25">
        <v>-1.3851539541748982E-2</v>
      </c>
      <c r="L142" s="34">
        <v>-0.15654514900802499</v>
      </c>
      <c r="M142" s="35"/>
      <c r="N142" s="35"/>
      <c r="O142" s="35"/>
      <c r="P142" s="35"/>
      <c r="Q142" s="35"/>
      <c r="R142" s="41"/>
      <c r="U142" s="24">
        <f t="array" ref="U142:AF153">MMULT(MMULT(AL142:AW153,AY2:BJ13),TRANSPOSE(AL142:AW153))</f>
        <v>0.28672126036377599</v>
      </c>
      <c r="V142" s="25">
        <v>-1.4983987200317683E-7</v>
      </c>
      <c r="W142" s="25">
        <v>1.6291430400550144E-7</v>
      </c>
      <c r="X142" s="25">
        <v>0</v>
      </c>
      <c r="Y142" s="25">
        <v>0</v>
      </c>
      <c r="Z142" s="34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41">
        <v>0</v>
      </c>
      <c r="AH142" s="4">
        <v>-0.82349000000000006</v>
      </c>
      <c r="AI142" s="5">
        <v>0.50941000000000003</v>
      </c>
      <c r="AJ142" s="6">
        <v>0.24973999999999999</v>
      </c>
      <c r="AL142" s="43">
        <f t="array" ref="AL142:AN144">AH142:AJ144</f>
        <v>-0.82349000000000006</v>
      </c>
      <c r="AM142" s="35">
        <v>0.50941000000000003</v>
      </c>
      <c r="AN142" s="35">
        <v>0.24973999999999999</v>
      </c>
      <c r="AO142" s="35">
        <v>0</v>
      </c>
      <c r="AP142" s="35">
        <v>0</v>
      </c>
      <c r="AQ142" s="41">
        <v>0</v>
      </c>
      <c r="AR142" s="35">
        <v>0</v>
      </c>
      <c r="AS142" s="35">
        <v>0</v>
      </c>
      <c r="AT142" s="35">
        <v>0</v>
      </c>
      <c r="AU142" s="35">
        <v>0</v>
      </c>
      <c r="AV142" s="35">
        <v>0</v>
      </c>
      <c r="AW142" s="41">
        <v>0</v>
      </c>
    </row>
    <row r="143" spans="7:49">
      <c r="G143" s="31">
        <v>-0.11658824889787249</v>
      </c>
      <c r="H143">
        <v>-0.28502867794895403</v>
      </c>
      <c r="I143">
        <v>0.1027317206587085</v>
      </c>
      <c r="J143">
        <v>-0.24643607480310303</v>
      </c>
      <c r="K143">
        <v>-1.2461108669690996E-2</v>
      </c>
      <c r="L143" s="38">
        <v>-0.204642126392695</v>
      </c>
      <c r="R143" s="38"/>
      <c r="U143" s="26">
        <v>-1.4983987197542126E-7</v>
      </c>
      <c r="V143" s="21">
        <v>0.28671851203788801</v>
      </c>
      <c r="W143" s="21">
        <v>2.336768000071876E-7</v>
      </c>
      <c r="X143" s="21">
        <v>0</v>
      </c>
      <c r="Y143" s="21">
        <v>0</v>
      </c>
      <c r="Z143" s="36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8">
        <v>0</v>
      </c>
      <c r="AH143" s="7">
        <v>0.56462000000000001</v>
      </c>
      <c r="AI143" s="3">
        <v>0.69288000000000005</v>
      </c>
      <c r="AJ143" s="8">
        <v>0.44846000000000003</v>
      </c>
      <c r="AL143" s="31">
        <v>0.56462000000000001</v>
      </c>
      <c r="AM143">
        <v>0.69288000000000005</v>
      </c>
      <c r="AN143">
        <v>0.44846000000000003</v>
      </c>
      <c r="AO143">
        <v>0</v>
      </c>
      <c r="AP143">
        <v>0</v>
      </c>
      <c r="AQ143" s="38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8">
        <v>0</v>
      </c>
    </row>
    <row r="144" spans="7:49" ht="15" thickBot="1">
      <c r="G144" s="31">
        <v>1.7837238668382986E-2</v>
      </c>
      <c r="H144">
        <v>0.1027317206587085</v>
      </c>
      <c r="I144">
        <v>-6.2903509037562005E-2</v>
      </c>
      <c r="J144">
        <v>0.12646954574332803</v>
      </c>
      <c r="K144">
        <v>-4.3901274089500047E-3</v>
      </c>
      <c r="L144" s="38">
        <v>3.2959250845183509E-2</v>
      </c>
      <c r="R144" s="38"/>
      <c r="U144" s="26">
        <v>1.6291430400550144E-7</v>
      </c>
      <c r="V144" s="21">
        <v>2.3367680002106539E-7</v>
      </c>
      <c r="W144" s="21">
        <v>0.28671822354022397</v>
      </c>
      <c r="X144" s="21">
        <v>0</v>
      </c>
      <c r="Y144" s="21">
        <v>0</v>
      </c>
      <c r="Z144" s="36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8">
        <v>0</v>
      </c>
      <c r="AH144" s="9">
        <v>5.5410000000000001E-2</v>
      </c>
      <c r="AI144" s="10">
        <v>0.51031000000000004</v>
      </c>
      <c r="AJ144" s="11">
        <v>-0.85819999999999996</v>
      </c>
      <c r="AL144" s="31">
        <v>5.5410000000000001E-2</v>
      </c>
      <c r="AM144">
        <v>0.51031000000000004</v>
      </c>
      <c r="AN144">
        <v>-0.85819999999999996</v>
      </c>
      <c r="AO144">
        <v>0</v>
      </c>
      <c r="AP144">
        <v>0</v>
      </c>
      <c r="AQ144" s="38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8">
        <v>0</v>
      </c>
    </row>
    <row r="145" spans="7:49" ht="15" thickBot="1">
      <c r="G145" s="31">
        <v>3.7488605737700492E-2</v>
      </c>
      <c r="H145">
        <v>0.24643607480310301</v>
      </c>
      <c r="I145">
        <v>-0.126469545743328</v>
      </c>
      <c r="J145">
        <v>0.29604030833431405</v>
      </c>
      <c r="K145">
        <v>-7.9669999521430092E-3</v>
      </c>
      <c r="L145" s="38">
        <v>9.6488721697971E-2</v>
      </c>
      <c r="R145" s="38"/>
      <c r="U145" s="26">
        <v>0</v>
      </c>
      <c r="V145" s="21">
        <v>0</v>
      </c>
      <c r="W145" s="21">
        <v>0</v>
      </c>
      <c r="X145" s="21">
        <v>0.42293371306599309</v>
      </c>
      <c r="Y145" s="21">
        <v>-0.14227633077753199</v>
      </c>
      <c r="Z145" s="36">
        <v>-2.5816399413772985E-2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8">
        <v>0</v>
      </c>
      <c r="AH145" s="3"/>
      <c r="AI145" s="3"/>
      <c r="AJ145" s="3"/>
      <c r="AL145" s="31">
        <v>0</v>
      </c>
      <c r="AM145">
        <v>0</v>
      </c>
      <c r="AN145">
        <v>0</v>
      </c>
      <c r="AO145">
        <f t="array" ref="AO145:AQ147">AH142:AJ144</f>
        <v>-0.82349000000000006</v>
      </c>
      <c r="AP145">
        <v>0.50941000000000003</v>
      </c>
      <c r="AQ145" s="38">
        <v>0.24973999999999999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 s="38">
        <v>0</v>
      </c>
    </row>
    <row r="146" spans="7:49">
      <c r="G146" s="31">
        <v>1.3851539541748998E-2</v>
      </c>
      <c r="H146">
        <v>1.2461108669690997E-2</v>
      </c>
      <c r="I146">
        <v>4.3901274089500142E-3</v>
      </c>
      <c r="J146">
        <v>-7.9669999521430161E-3</v>
      </c>
      <c r="K146">
        <v>-1.7045647335443996E-2</v>
      </c>
      <c r="L146" s="38">
        <v>-2.8108523394280008E-2</v>
      </c>
      <c r="R146" s="38"/>
      <c r="U146" s="26">
        <v>0</v>
      </c>
      <c r="V146" s="21">
        <v>0</v>
      </c>
      <c r="W146" s="21">
        <v>0</v>
      </c>
      <c r="X146" s="21">
        <v>-0.14227633077753199</v>
      </c>
      <c r="Y146" s="21">
        <v>0.31572031583474403</v>
      </c>
      <c r="Z146" s="36">
        <v>-1.0277978853955996E-2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8">
        <v>0</v>
      </c>
      <c r="AH146" s="4">
        <v>-0.82347000000000004</v>
      </c>
      <c r="AI146" s="5">
        <v>0.50944999999999996</v>
      </c>
      <c r="AJ146" s="6">
        <v>0.24972</v>
      </c>
      <c r="AL146" s="31">
        <v>0</v>
      </c>
      <c r="AM146">
        <v>0</v>
      </c>
      <c r="AN146">
        <v>0</v>
      </c>
      <c r="AO146">
        <v>0.56462000000000001</v>
      </c>
      <c r="AP146">
        <v>0.69288000000000005</v>
      </c>
      <c r="AQ146" s="38">
        <v>0.44846000000000003</v>
      </c>
      <c r="AR146">
        <v>0</v>
      </c>
      <c r="AS146">
        <v>0</v>
      </c>
      <c r="AT146">
        <v>0</v>
      </c>
      <c r="AU146">
        <v>0</v>
      </c>
      <c r="AV146">
        <v>0</v>
      </c>
      <c r="AW146" s="38">
        <v>0</v>
      </c>
    </row>
    <row r="147" spans="7:49" ht="15" thickBot="1">
      <c r="G147" s="32">
        <v>0.15654514900802499</v>
      </c>
      <c r="H147" s="33">
        <v>0.204642126392695</v>
      </c>
      <c r="I147" s="33">
        <v>-3.2959250845183502E-2</v>
      </c>
      <c r="J147" s="33">
        <v>9.6488721697970986E-2</v>
      </c>
      <c r="K147" s="33">
        <v>-2.8108523394280008E-2</v>
      </c>
      <c r="L147" s="39">
        <v>0.10106554477497401</v>
      </c>
      <c r="R147" s="38"/>
      <c r="U147" s="29">
        <v>0</v>
      </c>
      <c r="V147" s="30">
        <v>0</v>
      </c>
      <c r="W147" s="30">
        <v>0</v>
      </c>
      <c r="X147" s="30">
        <v>-2.5816399413772988E-2</v>
      </c>
      <c r="Y147" s="30">
        <v>-1.0277978853955982E-2</v>
      </c>
      <c r="Z147" s="37">
        <v>0.243274787076737</v>
      </c>
      <c r="AA147">
        <v>0</v>
      </c>
      <c r="AB147">
        <v>0</v>
      </c>
      <c r="AC147">
        <v>0</v>
      </c>
      <c r="AD147">
        <v>0</v>
      </c>
      <c r="AE147">
        <v>0</v>
      </c>
      <c r="AF147" s="38">
        <v>0</v>
      </c>
      <c r="AH147" s="7">
        <v>0.56466000000000005</v>
      </c>
      <c r="AI147" s="3">
        <v>0.69299999999999995</v>
      </c>
      <c r="AJ147" s="8">
        <v>0.44823000000000002</v>
      </c>
      <c r="AL147" s="32">
        <v>0</v>
      </c>
      <c r="AM147" s="33">
        <v>0</v>
      </c>
      <c r="AN147" s="33">
        <v>0</v>
      </c>
      <c r="AO147" s="33">
        <v>5.5410000000000001E-2</v>
      </c>
      <c r="AP147" s="33">
        <v>0.51031000000000004</v>
      </c>
      <c r="AQ147" s="39">
        <v>-0.85819999999999996</v>
      </c>
      <c r="AR147">
        <v>0</v>
      </c>
      <c r="AS147">
        <v>0</v>
      </c>
      <c r="AT147">
        <v>0</v>
      </c>
      <c r="AU147">
        <v>0</v>
      </c>
      <c r="AV147">
        <v>0</v>
      </c>
      <c r="AW147" s="38">
        <v>0</v>
      </c>
    </row>
    <row r="148" spans="7:49" ht="15" thickBot="1">
      <c r="G148" s="31"/>
      <c r="R148" s="38"/>
      <c r="U148" s="26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>
        <v>0.28672063703449602</v>
      </c>
      <c r="AB148">
        <v>7.896268796464545E-8</v>
      </c>
      <c r="AC148">
        <v>-1.2957163520108117E-6</v>
      </c>
      <c r="AD148">
        <v>0</v>
      </c>
      <c r="AE148">
        <v>0</v>
      </c>
      <c r="AF148" s="38">
        <v>0</v>
      </c>
      <c r="AH148" s="9">
        <v>5.5300000000000002E-2</v>
      </c>
      <c r="AI148" s="10">
        <v>0.51010999999999995</v>
      </c>
      <c r="AJ148" s="11">
        <v>-0.85833000000000004</v>
      </c>
      <c r="AL148" s="31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43">
        <f t="array" ref="AR148:AT150">AH146:AJ148</f>
        <v>-0.82347000000000004</v>
      </c>
      <c r="AS148" s="35">
        <v>0.50944999999999996</v>
      </c>
      <c r="AT148" s="35">
        <v>0.24972</v>
      </c>
      <c r="AU148" s="35">
        <v>0</v>
      </c>
      <c r="AV148" s="35">
        <v>0</v>
      </c>
      <c r="AW148" s="41">
        <v>0</v>
      </c>
    </row>
    <row r="149" spans="7:49" ht="15" thickBot="1">
      <c r="G149" s="31"/>
      <c r="R149" s="38"/>
      <c r="U149" s="26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>
        <v>7.896268796464545E-8</v>
      </c>
      <c r="AB149">
        <v>0.28672001390592</v>
      </c>
      <c r="AC149">
        <v>7.6614451197110078E-7</v>
      </c>
      <c r="AD149">
        <v>0</v>
      </c>
      <c r="AE149">
        <v>0</v>
      </c>
      <c r="AF149" s="38">
        <v>0</v>
      </c>
      <c r="AH149" s="32"/>
      <c r="AI149" s="33"/>
      <c r="AJ149" s="39"/>
      <c r="AL149" s="31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31">
        <v>0.56466000000000005</v>
      </c>
      <c r="AS149">
        <v>0.69299999999999995</v>
      </c>
      <c r="AT149">
        <v>0.44823000000000002</v>
      </c>
      <c r="AU149">
        <v>0</v>
      </c>
      <c r="AV149">
        <v>0</v>
      </c>
      <c r="AW149" s="38">
        <v>0</v>
      </c>
    </row>
    <row r="150" spans="7:49">
      <c r="G150" s="31"/>
      <c r="R150" s="38"/>
      <c r="U150" s="26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>
        <v>-1.2957163520246895E-6</v>
      </c>
      <c r="AB150">
        <v>7.6614451198497857E-7</v>
      </c>
      <c r="AC150">
        <v>0.28672019812351995</v>
      </c>
      <c r="AD150">
        <v>0</v>
      </c>
      <c r="AE150">
        <v>0</v>
      </c>
      <c r="AF150" s="38">
        <v>0</v>
      </c>
      <c r="AL150" s="31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31">
        <v>5.5300000000000002E-2</v>
      </c>
      <c r="AS150">
        <v>0.51010999999999995</v>
      </c>
      <c r="AT150">
        <v>-0.85833000000000004</v>
      </c>
      <c r="AU150">
        <v>0</v>
      </c>
      <c r="AV150">
        <v>0</v>
      </c>
      <c r="AW150" s="38">
        <v>0</v>
      </c>
    </row>
    <row r="151" spans="7:49">
      <c r="G151" s="31"/>
      <c r="R151" s="38"/>
      <c r="U151" s="26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>
        <v>0</v>
      </c>
      <c r="AB151">
        <v>0</v>
      </c>
      <c r="AC151">
        <v>0</v>
      </c>
      <c r="AD151">
        <v>0.42292224828161706</v>
      </c>
      <c r="AE151">
        <v>-0.14228655995944806</v>
      </c>
      <c r="AF151" s="38">
        <v>-2.5789021025211002E-2</v>
      </c>
      <c r="AL151" s="3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s="31">
        <v>0</v>
      </c>
      <c r="AS151">
        <v>0</v>
      </c>
      <c r="AT151">
        <v>0</v>
      </c>
      <c r="AU151">
        <f t="array" ref="AU151:AW153">AH146:AJ148</f>
        <v>-0.82347000000000004</v>
      </c>
      <c r="AV151">
        <v>0.50944999999999996</v>
      </c>
      <c r="AW151" s="38">
        <v>0.24972</v>
      </c>
    </row>
    <row r="152" spans="7:49">
      <c r="G152" s="31"/>
      <c r="R152" s="38"/>
      <c r="U152" s="26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>
        <v>0</v>
      </c>
      <c r="AB152">
        <v>0</v>
      </c>
      <c r="AC152">
        <v>0</v>
      </c>
      <c r="AD152">
        <v>-0.14228655995944803</v>
      </c>
      <c r="AE152">
        <v>0.31572492653829604</v>
      </c>
      <c r="AF152" s="38">
        <v>-1.0289369065284021E-2</v>
      </c>
      <c r="AL152" s="31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31">
        <v>0</v>
      </c>
      <c r="AS152">
        <v>0</v>
      </c>
      <c r="AT152">
        <v>0</v>
      </c>
      <c r="AU152">
        <v>0.56466000000000005</v>
      </c>
      <c r="AV152">
        <v>0.69299999999999995</v>
      </c>
      <c r="AW152" s="38">
        <v>0.44823000000000002</v>
      </c>
    </row>
    <row r="153" spans="7:49" ht="15" thickBot="1">
      <c r="G153" s="32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9"/>
      <c r="U153" s="29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3">
        <v>0</v>
      </c>
      <c r="AB153" s="33">
        <v>0</v>
      </c>
      <c r="AC153" s="33">
        <v>0</v>
      </c>
      <c r="AD153" s="33">
        <v>-2.5789021025211013E-2</v>
      </c>
      <c r="AE153" s="33">
        <v>-1.0289369065284007E-2</v>
      </c>
      <c r="AF153" s="39">
        <v>0.24328404795337902</v>
      </c>
      <c r="AL153" s="32">
        <v>0</v>
      </c>
      <c r="AM153" s="33">
        <v>0</v>
      </c>
      <c r="AN153" s="33">
        <v>0</v>
      </c>
      <c r="AO153" s="33">
        <v>0</v>
      </c>
      <c r="AP153" s="33">
        <v>0</v>
      </c>
      <c r="AQ153" s="33">
        <v>0</v>
      </c>
      <c r="AR153" s="32">
        <v>0</v>
      </c>
      <c r="AS153" s="33">
        <v>0</v>
      </c>
      <c r="AT153" s="33">
        <v>0</v>
      </c>
      <c r="AU153" s="33">
        <v>5.5300000000000002E-2</v>
      </c>
      <c r="AV153" s="33">
        <v>0.51010999999999995</v>
      </c>
      <c r="AW153" s="39">
        <v>-0.85833000000000004</v>
      </c>
    </row>
    <row r="155" spans="7:49" ht="15" thickBot="1">
      <c r="G155" t="s">
        <v>21</v>
      </c>
      <c r="H155">
        <v>15</v>
      </c>
      <c r="U155" t="s">
        <v>21</v>
      </c>
      <c r="V155">
        <v>15</v>
      </c>
      <c r="AL155" t="s">
        <v>5</v>
      </c>
    </row>
    <row r="156" spans="7:49">
      <c r="G156" s="24">
        <v>1.8189072067099985E-4</v>
      </c>
      <c r="H156" s="25">
        <v>3.8135471937489999E-3</v>
      </c>
      <c r="I156" s="25">
        <v>-4.0385006981000001E-3</v>
      </c>
      <c r="J156" s="25">
        <v>3.5642881629905001E-3</v>
      </c>
      <c r="K156" s="25">
        <v>3.7488277499275E-3</v>
      </c>
      <c r="L156" s="34">
        <v>3.2400376797224999E-3</v>
      </c>
      <c r="M156" s="35"/>
      <c r="N156" s="35"/>
      <c r="O156" s="35"/>
      <c r="P156" s="35"/>
      <c r="Q156" s="35"/>
      <c r="R156" s="41"/>
      <c r="U156" s="24">
        <f t="array" ref="U156:AF167">MMULT(MMULT(AL156:AW167,AY2:BJ13),TRANSPOSE(AL156:AW167))</f>
        <v>0.286721438560256</v>
      </c>
      <c r="V156" s="25">
        <v>4.2483302397505751E-7</v>
      </c>
      <c r="W156" s="25">
        <v>-6.1845504016611041E-8</v>
      </c>
      <c r="X156" s="25">
        <v>0</v>
      </c>
      <c r="Y156" s="25">
        <v>0</v>
      </c>
      <c r="Z156" s="34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41">
        <v>0</v>
      </c>
      <c r="AH156" s="43">
        <v>-0.82371000000000005</v>
      </c>
      <c r="AI156" s="35">
        <v>0.50875999999999999</v>
      </c>
      <c r="AJ156" s="41">
        <v>0.25034000000000001</v>
      </c>
      <c r="AL156" s="43">
        <f t="array" ref="AL156:AN158">AH156:AJ158</f>
        <v>-0.82371000000000005</v>
      </c>
      <c r="AM156" s="35">
        <v>0.50875999999999999</v>
      </c>
      <c r="AN156" s="35">
        <v>0.25034000000000001</v>
      </c>
      <c r="AO156" s="35">
        <v>0</v>
      </c>
      <c r="AP156" s="35">
        <v>0</v>
      </c>
      <c r="AQ156" s="41">
        <v>0</v>
      </c>
      <c r="AR156" s="35">
        <v>0</v>
      </c>
      <c r="AS156" s="35">
        <v>0</v>
      </c>
      <c r="AT156" s="35">
        <v>0</v>
      </c>
      <c r="AU156" s="35">
        <v>0</v>
      </c>
      <c r="AV156" s="35">
        <v>0</v>
      </c>
      <c r="AW156" s="41">
        <v>0</v>
      </c>
    </row>
    <row r="157" spans="7:49">
      <c r="G157" s="31">
        <v>3.8135471937489999E-3</v>
      </c>
      <c r="H157">
        <v>8.8093327693589997E-3</v>
      </c>
      <c r="I157">
        <v>-1.0545398430301001E-2</v>
      </c>
      <c r="J157">
        <v>7.2585415490224996E-3</v>
      </c>
      <c r="K157">
        <v>-2.7070693892850017E-4</v>
      </c>
      <c r="L157" s="38">
        <v>1.9670570221614996E-3</v>
      </c>
      <c r="R157" s="38"/>
      <c r="U157" s="26">
        <v>4.248330239889353E-7</v>
      </c>
      <c r="V157" s="21">
        <v>0.28671783494860797</v>
      </c>
      <c r="W157" s="21">
        <v>-2.0577607680177801E-6</v>
      </c>
      <c r="X157" s="21">
        <v>0</v>
      </c>
      <c r="Y157" s="21">
        <v>0</v>
      </c>
      <c r="Z157" s="36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8">
        <v>0</v>
      </c>
      <c r="AH157" s="31">
        <v>0.56433</v>
      </c>
      <c r="AI157">
        <v>0.69269999999999998</v>
      </c>
      <c r="AJ157" s="38">
        <v>0.4491</v>
      </c>
      <c r="AL157" s="31">
        <v>0.56433</v>
      </c>
      <c r="AM157">
        <v>0.69269999999999998</v>
      </c>
      <c r="AN157">
        <v>0.4491</v>
      </c>
      <c r="AO157">
        <v>0</v>
      </c>
      <c r="AP157">
        <v>0</v>
      </c>
      <c r="AQ157" s="38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8">
        <v>0</v>
      </c>
    </row>
    <row r="158" spans="7:49" ht="15" thickBot="1">
      <c r="G158" s="31">
        <v>-4.0385006981000001E-3</v>
      </c>
      <c r="H158">
        <v>-1.0545398430301001E-2</v>
      </c>
      <c r="I158">
        <v>8.4989687344129983E-3</v>
      </c>
      <c r="J158">
        <v>-1.1287508506462001E-2</v>
      </c>
      <c r="K158">
        <v>1.9354823527679994E-3</v>
      </c>
      <c r="L158" s="38">
        <v>-2.3135422498310005E-3</v>
      </c>
      <c r="R158" s="38"/>
      <c r="U158" s="26">
        <v>-6.1845504016611041E-8</v>
      </c>
      <c r="V158" s="21">
        <v>-2.0577607680177801E-6</v>
      </c>
      <c r="W158" s="21">
        <v>0.28672213173452799</v>
      </c>
      <c r="X158" s="21">
        <v>0</v>
      </c>
      <c r="Y158" s="21">
        <v>0</v>
      </c>
      <c r="Z158" s="36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8">
        <v>0</v>
      </c>
      <c r="AH158" s="32">
        <v>5.5070000000000001E-2</v>
      </c>
      <c r="AI158" s="33">
        <v>0.51119999999999999</v>
      </c>
      <c r="AJ158" s="39">
        <v>-0.85770000000000002</v>
      </c>
      <c r="AL158" s="31">
        <v>5.5070000000000001E-2</v>
      </c>
      <c r="AM158">
        <v>0.51119999999999999</v>
      </c>
      <c r="AN158">
        <v>-0.85770000000000002</v>
      </c>
      <c r="AO158">
        <v>0</v>
      </c>
      <c r="AP158">
        <v>0</v>
      </c>
      <c r="AQ158" s="3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8">
        <v>0</v>
      </c>
    </row>
    <row r="159" spans="7:49" ht="15" thickBot="1">
      <c r="G159" s="31">
        <v>-3.5642881629905001E-3</v>
      </c>
      <c r="H159">
        <v>-7.2585415490225005E-3</v>
      </c>
      <c r="I159">
        <v>1.1287508506462001E-2</v>
      </c>
      <c r="J159">
        <v>-9.2117019899390015E-3</v>
      </c>
      <c r="K159">
        <v>3.7641732684885001E-3</v>
      </c>
      <c r="L159" s="38">
        <v>3.4573059290650019E-4</v>
      </c>
      <c r="R159" s="38"/>
      <c r="U159" s="26">
        <v>0</v>
      </c>
      <c r="V159" s="21">
        <v>0</v>
      </c>
      <c r="W159" s="21">
        <v>0</v>
      </c>
      <c r="X159" s="21">
        <v>0.42306510600687808</v>
      </c>
      <c r="Y159" s="21">
        <v>-0.142216799123106</v>
      </c>
      <c r="Z159" s="36">
        <v>-2.575170120881401E-2</v>
      </c>
      <c r="AA159">
        <v>0</v>
      </c>
      <c r="AB159">
        <v>0</v>
      </c>
      <c r="AC159">
        <v>0</v>
      </c>
      <c r="AD159">
        <v>0</v>
      </c>
      <c r="AE159">
        <v>0</v>
      </c>
      <c r="AF159" s="38">
        <v>0</v>
      </c>
      <c r="AL159" s="31">
        <v>0</v>
      </c>
      <c r="AM159">
        <v>0</v>
      </c>
      <c r="AN159">
        <v>0</v>
      </c>
      <c r="AO159">
        <f t="array" ref="AO159:AQ161">AH156:AJ158</f>
        <v>-0.82371000000000005</v>
      </c>
      <c r="AP159">
        <v>0.50875999999999999</v>
      </c>
      <c r="AQ159" s="38">
        <v>0.25034000000000001</v>
      </c>
      <c r="AR159">
        <v>0</v>
      </c>
      <c r="AS159">
        <v>0</v>
      </c>
      <c r="AT159">
        <v>0</v>
      </c>
      <c r="AU159">
        <v>0</v>
      </c>
      <c r="AV159">
        <v>0</v>
      </c>
      <c r="AW159" s="38">
        <v>0</v>
      </c>
    </row>
    <row r="160" spans="7:49">
      <c r="G160" s="31">
        <v>-3.7488277499275E-3</v>
      </c>
      <c r="H160">
        <v>2.7070693892850039E-4</v>
      </c>
      <c r="I160">
        <v>-1.9354823527680002E-3</v>
      </c>
      <c r="J160">
        <v>3.7641732684884997E-3</v>
      </c>
      <c r="K160">
        <v>8.1616340150399997E-3</v>
      </c>
      <c r="L160" s="38">
        <v>2.1713298992899997E-3</v>
      </c>
      <c r="R160" s="38"/>
      <c r="U160" s="26">
        <v>0</v>
      </c>
      <c r="V160" s="21">
        <v>0</v>
      </c>
      <c r="W160" s="21">
        <v>0</v>
      </c>
      <c r="X160" s="21">
        <v>-0.14221679912310606</v>
      </c>
      <c r="Y160" s="21">
        <v>0.31564572523165796</v>
      </c>
      <c r="Z160" s="36">
        <v>-1.0362952557318006E-2</v>
      </c>
      <c r="AA160">
        <v>0</v>
      </c>
      <c r="AB160">
        <v>0</v>
      </c>
      <c r="AC160">
        <v>0</v>
      </c>
      <c r="AD160">
        <v>0</v>
      </c>
      <c r="AE160">
        <v>0</v>
      </c>
      <c r="AF160" s="38">
        <v>0</v>
      </c>
      <c r="AH160" s="43">
        <v>0.82393000000000005</v>
      </c>
      <c r="AI160" s="35">
        <v>-0.50863999999999998</v>
      </c>
      <c r="AJ160" s="41">
        <v>0.24984999999999999</v>
      </c>
      <c r="AL160" s="31">
        <v>0</v>
      </c>
      <c r="AM160">
        <v>0</v>
      </c>
      <c r="AN160">
        <v>0</v>
      </c>
      <c r="AO160">
        <v>0.56433</v>
      </c>
      <c r="AP160">
        <v>0.69269999999999998</v>
      </c>
      <c r="AQ160" s="38">
        <v>0.4491</v>
      </c>
      <c r="AR160">
        <v>0</v>
      </c>
      <c r="AS160">
        <v>0</v>
      </c>
      <c r="AT160">
        <v>0</v>
      </c>
      <c r="AU160">
        <v>0</v>
      </c>
      <c r="AV160">
        <v>0</v>
      </c>
      <c r="AW160" s="38">
        <v>0</v>
      </c>
    </row>
    <row r="161" spans="7:49" ht="15" thickBot="1">
      <c r="G161" s="32">
        <v>-3.2400376797224999E-3</v>
      </c>
      <c r="H161" s="33">
        <v>-1.9670570221615004E-3</v>
      </c>
      <c r="I161" s="33">
        <v>2.3135422498310001E-3</v>
      </c>
      <c r="J161" s="33">
        <v>3.4573059290650047E-4</v>
      </c>
      <c r="K161" s="33">
        <v>2.1713298992900002E-3</v>
      </c>
      <c r="L161" s="39">
        <v>3.1899684944899998E-3</v>
      </c>
      <c r="R161" s="38"/>
      <c r="U161" s="29">
        <v>0</v>
      </c>
      <c r="V161" s="30">
        <v>0</v>
      </c>
      <c r="W161" s="30">
        <v>0</v>
      </c>
      <c r="X161" s="30">
        <v>-2.5751701208814013E-2</v>
      </c>
      <c r="Y161" s="30">
        <v>-1.0362952557318006E-2</v>
      </c>
      <c r="Z161" s="37">
        <v>0.243220454591278</v>
      </c>
      <c r="AA161">
        <v>0</v>
      </c>
      <c r="AB161">
        <v>0</v>
      </c>
      <c r="AC161">
        <v>0</v>
      </c>
      <c r="AD161">
        <v>0</v>
      </c>
      <c r="AE161">
        <v>0</v>
      </c>
      <c r="AF161" s="38">
        <v>0</v>
      </c>
      <c r="AH161" s="31">
        <v>-0.56403000000000003</v>
      </c>
      <c r="AI161">
        <v>-0.69340999999999997</v>
      </c>
      <c r="AJ161" s="38">
        <v>0.44838</v>
      </c>
      <c r="AL161" s="32">
        <v>0</v>
      </c>
      <c r="AM161" s="33">
        <v>0</v>
      </c>
      <c r="AN161" s="33">
        <v>0</v>
      </c>
      <c r="AO161" s="33">
        <v>5.5070000000000001E-2</v>
      </c>
      <c r="AP161" s="33">
        <v>0.51119999999999999</v>
      </c>
      <c r="AQ161" s="39">
        <v>-0.85770000000000002</v>
      </c>
      <c r="AR161">
        <v>0</v>
      </c>
      <c r="AS161">
        <v>0</v>
      </c>
      <c r="AT161">
        <v>0</v>
      </c>
      <c r="AU161">
        <v>0</v>
      </c>
      <c r="AV161">
        <v>0</v>
      </c>
      <c r="AW161" s="38">
        <v>0</v>
      </c>
    </row>
    <row r="162" spans="7:49" ht="15" thickBot="1">
      <c r="G162" s="31"/>
      <c r="R162" s="38"/>
      <c r="U162" s="26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>
        <v>0.28672009089023998</v>
      </c>
      <c r="AB162">
        <v>7.3615359996032081E-7</v>
      </c>
      <c r="AC162">
        <v>-2.7770552320158237E-6</v>
      </c>
      <c r="AD162">
        <v>0</v>
      </c>
      <c r="AE162">
        <v>0</v>
      </c>
      <c r="AF162" s="38">
        <v>0</v>
      </c>
      <c r="AH162" s="32">
        <v>-5.4820000000000001E-2</v>
      </c>
      <c r="AI162" s="33">
        <v>-0.51034999999999997</v>
      </c>
      <c r="AJ162" s="39">
        <v>-0.85821999999999998</v>
      </c>
      <c r="AL162" s="31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43">
        <f t="array" ref="AR162:AT164">AH160:AJ162</f>
        <v>0.82393000000000005</v>
      </c>
      <c r="AS162" s="35">
        <v>-0.50863999999999998</v>
      </c>
      <c r="AT162" s="35">
        <v>0.24984999999999999</v>
      </c>
      <c r="AU162" s="35">
        <v>0</v>
      </c>
      <c r="AV162" s="35">
        <v>0</v>
      </c>
      <c r="AW162" s="41">
        <v>0</v>
      </c>
    </row>
    <row r="163" spans="7:49" ht="15" thickBot="1">
      <c r="G163" s="31"/>
      <c r="R163" s="38"/>
      <c r="U163" s="26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>
        <v>7.3615359996725971E-7</v>
      </c>
      <c r="AB163">
        <v>0.28671767567564799</v>
      </c>
      <c r="AC163">
        <v>-1.9398041599949511E-6</v>
      </c>
      <c r="AD163">
        <v>0</v>
      </c>
      <c r="AE163">
        <v>0</v>
      </c>
      <c r="AF163" s="38">
        <v>0</v>
      </c>
      <c r="AH163" s="32"/>
      <c r="AI163" s="33"/>
      <c r="AJ163" s="39"/>
      <c r="AL163" s="31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31">
        <v>-0.56403000000000003</v>
      </c>
      <c r="AS163">
        <v>-0.69340999999999997</v>
      </c>
      <c r="AT163">
        <v>0.44838</v>
      </c>
      <c r="AU163">
        <v>0</v>
      </c>
      <c r="AV163">
        <v>0</v>
      </c>
      <c r="AW163" s="38">
        <v>0</v>
      </c>
    </row>
    <row r="164" spans="7:49">
      <c r="G164" s="31"/>
      <c r="R164" s="38"/>
      <c r="U164" s="26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>
        <v>-2.7770552320088848E-6</v>
      </c>
      <c r="AB164">
        <v>-1.9398041600227067E-6</v>
      </c>
      <c r="AC164">
        <v>0.28672112488857593</v>
      </c>
      <c r="AD164">
        <v>0</v>
      </c>
      <c r="AE164">
        <v>0</v>
      </c>
      <c r="AF164" s="38">
        <v>0</v>
      </c>
      <c r="AL164" s="31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31">
        <v>-5.4820000000000001E-2</v>
      </c>
      <c r="AS164">
        <v>-0.51034999999999997</v>
      </c>
      <c r="AT164">
        <v>-0.85821999999999998</v>
      </c>
      <c r="AU164">
        <v>0</v>
      </c>
      <c r="AV164">
        <v>0</v>
      </c>
      <c r="AW164" s="38">
        <v>0</v>
      </c>
    </row>
    <row r="165" spans="7:49">
      <c r="G165" s="31"/>
      <c r="R165" s="38"/>
      <c r="U165" s="26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>
        <v>0</v>
      </c>
      <c r="AB165">
        <v>0</v>
      </c>
      <c r="AC165">
        <v>0</v>
      </c>
      <c r="AD165">
        <v>0.42316676666935804</v>
      </c>
      <c r="AE165">
        <v>-0.14219841470773803</v>
      </c>
      <c r="AF165" s="38">
        <v>-2.5676573812091992E-2</v>
      </c>
      <c r="AL165" s="31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31">
        <v>0</v>
      </c>
      <c r="AS165">
        <v>0</v>
      </c>
      <c r="AT165">
        <v>0</v>
      </c>
      <c r="AU165">
        <f t="array" ref="AU165:AW167">AH160:AJ162</f>
        <v>0.82393000000000005</v>
      </c>
      <c r="AV165">
        <v>-0.50863999999999998</v>
      </c>
      <c r="AW165" s="38">
        <v>0.24984999999999999</v>
      </c>
    </row>
    <row r="166" spans="7:49">
      <c r="G166" s="31"/>
      <c r="R166" s="38"/>
      <c r="U166" s="26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>
        <v>0</v>
      </c>
      <c r="AB166">
        <v>0</v>
      </c>
      <c r="AC166">
        <v>0</v>
      </c>
      <c r="AD166">
        <v>-0.14219841470773803</v>
      </c>
      <c r="AE166">
        <v>0.31550374399085707</v>
      </c>
      <c r="AF166" s="38">
        <v>-1.0392845855439009E-2</v>
      </c>
      <c r="AL166" s="31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s="31">
        <v>0</v>
      </c>
      <c r="AS166">
        <v>0</v>
      </c>
      <c r="AT166">
        <v>0</v>
      </c>
      <c r="AU166">
        <v>-0.56403000000000003</v>
      </c>
      <c r="AV166">
        <v>-0.69340999999999997</v>
      </c>
      <c r="AW166" s="38">
        <v>0.44838</v>
      </c>
    </row>
    <row r="167" spans="7:49" ht="15" thickBot="1">
      <c r="G167" s="32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9"/>
      <c r="U167" s="29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3">
        <v>0</v>
      </c>
      <c r="AB167" s="33">
        <v>0</v>
      </c>
      <c r="AC167" s="33">
        <v>0</v>
      </c>
      <c r="AD167" s="33">
        <v>-2.5676573812092006E-2</v>
      </c>
      <c r="AE167" s="33">
        <v>-1.0392845855438995E-2</v>
      </c>
      <c r="AF167" s="39">
        <v>0.243257927910147</v>
      </c>
      <c r="AL167" s="32">
        <v>0</v>
      </c>
      <c r="AM167" s="33">
        <v>0</v>
      </c>
      <c r="AN167" s="33">
        <v>0</v>
      </c>
      <c r="AO167" s="33">
        <v>0</v>
      </c>
      <c r="AP167" s="33">
        <v>0</v>
      </c>
      <c r="AQ167" s="33">
        <v>0</v>
      </c>
      <c r="AR167" s="32">
        <v>0</v>
      </c>
      <c r="AS167" s="33">
        <v>0</v>
      </c>
      <c r="AT167" s="33">
        <v>0</v>
      </c>
      <c r="AU167" s="33">
        <v>-5.4820000000000001E-2</v>
      </c>
      <c r="AV167" s="33">
        <v>-0.51034999999999997</v>
      </c>
      <c r="AW167" s="39">
        <v>-0.85821999999999998</v>
      </c>
    </row>
    <row r="169" spans="7:49" ht="15" thickBot="1">
      <c r="G169" t="s">
        <v>22</v>
      </c>
      <c r="H169">
        <v>14</v>
      </c>
      <c r="U169" t="s">
        <v>22</v>
      </c>
      <c r="V169">
        <v>14</v>
      </c>
      <c r="AL169" t="s">
        <v>5</v>
      </c>
    </row>
    <row r="170" spans="7:49">
      <c r="G170" s="4">
        <v>-0.12722324479042701</v>
      </c>
      <c r="H170" s="5">
        <v>1.5544443015876999E-2</v>
      </c>
      <c r="I170" s="5">
        <v>0.20923385620289003</v>
      </c>
      <c r="J170" s="5">
        <v>3.1316587167466992E-2</v>
      </c>
      <c r="K170" s="5">
        <v>6.9042791720504482E-2</v>
      </c>
      <c r="L170" s="6">
        <v>1.8614629131280497E-2</v>
      </c>
      <c r="M170" s="35"/>
      <c r="N170" s="35"/>
      <c r="O170" s="35"/>
      <c r="P170" s="35"/>
      <c r="Q170" s="35"/>
      <c r="R170" s="41"/>
      <c r="U170" s="24">
        <f t="array" ref="U170:AF181">MMULT(MMULT(AL170:AW181,AY2:BJ13),TRANSPOSE(AL170:AW181))</f>
        <v>0.28671873880473597</v>
      </c>
      <c r="V170" s="25">
        <v>3.4842214401142879E-7</v>
      </c>
      <c r="W170" s="25">
        <v>-1.1853864960026383E-6</v>
      </c>
      <c r="X170" s="25">
        <v>0</v>
      </c>
      <c r="Y170" s="25">
        <v>0</v>
      </c>
      <c r="Z170" s="34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41">
        <v>0</v>
      </c>
      <c r="AH170" s="4">
        <v>-0.82306000000000001</v>
      </c>
      <c r="AI170" s="5">
        <v>0.50988999999999995</v>
      </c>
      <c r="AJ170" s="6">
        <v>0.25015999999999999</v>
      </c>
      <c r="AL170" s="43">
        <f t="array" ref="AL170:AN172">AH170:AJ172</f>
        <v>-0.82306000000000001</v>
      </c>
      <c r="AM170" s="35">
        <v>0.50988999999999995</v>
      </c>
      <c r="AN170" s="35">
        <v>0.25015999999999999</v>
      </c>
      <c r="AO170" s="35">
        <v>0</v>
      </c>
      <c r="AP170" s="35">
        <v>0</v>
      </c>
      <c r="AQ170" s="41">
        <v>0</v>
      </c>
      <c r="AR170" s="35">
        <v>0</v>
      </c>
      <c r="AS170" s="35">
        <v>0</v>
      </c>
      <c r="AT170" s="35">
        <v>0</v>
      </c>
      <c r="AU170" s="35">
        <v>0</v>
      </c>
      <c r="AV170" s="35">
        <v>0</v>
      </c>
      <c r="AW170" s="41">
        <v>0</v>
      </c>
    </row>
    <row r="171" spans="7:49">
      <c r="G171" s="7">
        <v>1.5544443015877006E-2</v>
      </c>
      <c r="H171" s="3">
        <v>-0.27507471181056997</v>
      </c>
      <c r="I171" s="3">
        <v>0.35903392673858647</v>
      </c>
      <c r="J171" s="3">
        <v>-0.26669712340713847</v>
      </c>
      <c r="K171" s="3">
        <v>-0.13530177163144852</v>
      </c>
      <c r="L171" s="8">
        <v>-0.11142684689805499</v>
      </c>
      <c r="R171" s="38"/>
      <c r="U171" s="26">
        <v>3.48422143997551E-7</v>
      </c>
      <c r="V171" s="21">
        <v>0.28671830278963195</v>
      </c>
      <c r="W171" s="21">
        <v>-2.4715264015928717E-8</v>
      </c>
      <c r="X171" s="21">
        <v>0</v>
      </c>
      <c r="Y171" s="21">
        <v>0</v>
      </c>
      <c r="Z171" s="36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8">
        <v>0</v>
      </c>
      <c r="AH171" s="7">
        <v>0.56508999999999998</v>
      </c>
      <c r="AI171" s="3">
        <v>0.69106000000000001</v>
      </c>
      <c r="AJ171" s="8">
        <v>0.45067000000000002</v>
      </c>
      <c r="AL171" s="31">
        <v>0.56508999999999998</v>
      </c>
      <c r="AM171">
        <v>0.69106000000000001</v>
      </c>
      <c r="AN171">
        <v>0.45067000000000002</v>
      </c>
      <c r="AO171">
        <v>0</v>
      </c>
      <c r="AP171">
        <v>0</v>
      </c>
      <c r="AQ171" s="38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8">
        <v>0</v>
      </c>
    </row>
    <row r="172" spans="7:49" ht="15" thickBot="1">
      <c r="G172" s="7">
        <v>0.20923385620288998</v>
      </c>
      <c r="H172" s="3">
        <v>0.35903392673858647</v>
      </c>
      <c r="I172" s="3">
        <v>-1.0286825761193628</v>
      </c>
      <c r="J172" s="3">
        <v>0.38248586255015499</v>
      </c>
      <c r="K172" s="3">
        <v>0.168918879643734</v>
      </c>
      <c r="L172" s="8">
        <v>0.1756802110769185</v>
      </c>
      <c r="R172" s="38"/>
      <c r="U172" s="26">
        <v>-1.1853864959956995E-6</v>
      </c>
      <c r="V172" s="21">
        <v>-2.471526400205093E-8</v>
      </c>
      <c r="W172" s="21">
        <v>0.28671794046156795</v>
      </c>
      <c r="X172" s="21">
        <v>0</v>
      </c>
      <c r="Y172" s="21">
        <v>0</v>
      </c>
      <c r="Z172" s="36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8">
        <v>0</v>
      </c>
      <c r="AH172" s="9">
        <v>5.6919999999999998E-2</v>
      </c>
      <c r="AI172" s="10">
        <v>0.51229000000000002</v>
      </c>
      <c r="AJ172" s="11">
        <v>-0.85692000000000002</v>
      </c>
      <c r="AL172" s="31">
        <v>5.6919999999999998E-2</v>
      </c>
      <c r="AM172">
        <v>0.51229000000000002</v>
      </c>
      <c r="AN172">
        <v>-0.85692000000000002</v>
      </c>
      <c r="AO172">
        <v>0</v>
      </c>
      <c r="AP172">
        <v>0</v>
      </c>
      <c r="AQ172" s="38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8">
        <v>0</v>
      </c>
    </row>
    <row r="173" spans="7:49" ht="15" thickBot="1">
      <c r="G173" s="7">
        <v>-3.1316587167466992E-2</v>
      </c>
      <c r="H173" s="3">
        <v>0.26669712340713847</v>
      </c>
      <c r="I173" s="3">
        <v>-0.38248586255015499</v>
      </c>
      <c r="J173" s="3">
        <v>-0.22169618675670796</v>
      </c>
      <c r="K173" s="3">
        <v>-0.32524506630833899</v>
      </c>
      <c r="L173" s="8">
        <v>-0.13878392509954152</v>
      </c>
      <c r="R173" s="38"/>
      <c r="U173" s="26">
        <v>0</v>
      </c>
      <c r="V173" s="21">
        <v>0</v>
      </c>
      <c r="W173" s="21">
        <v>0</v>
      </c>
      <c r="X173" s="21">
        <v>0.42271734521784304</v>
      </c>
      <c r="Y173" s="21">
        <v>-0.14228288708196601</v>
      </c>
      <c r="Z173" s="36">
        <v>-2.6207930505541006E-2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8">
        <v>0</v>
      </c>
      <c r="AH173" s="3"/>
      <c r="AI173" s="3"/>
      <c r="AJ173" s="3"/>
      <c r="AL173" s="31">
        <v>0</v>
      </c>
      <c r="AM173">
        <v>0</v>
      </c>
      <c r="AN173">
        <v>0</v>
      </c>
      <c r="AO173">
        <f t="array" ref="AO173:AQ175">AH170:AJ172</f>
        <v>-0.82306000000000001</v>
      </c>
      <c r="AP173">
        <v>0.50988999999999995</v>
      </c>
      <c r="AQ173" s="38">
        <v>0.25015999999999999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8">
        <v>0</v>
      </c>
    </row>
    <row r="174" spans="7:49">
      <c r="G174" s="7">
        <v>-6.9042791720504496E-2</v>
      </c>
      <c r="H174" s="3">
        <v>0.13530177163144852</v>
      </c>
      <c r="I174" s="3">
        <v>-0.16891887964373403</v>
      </c>
      <c r="J174" s="3">
        <v>-0.32524506630833894</v>
      </c>
      <c r="K174" s="3">
        <v>-1.0748265321300101</v>
      </c>
      <c r="L174" s="8">
        <v>-0.45067497289910141</v>
      </c>
      <c r="R174" s="38"/>
      <c r="U174" s="26">
        <v>0</v>
      </c>
      <c r="V174" s="21">
        <v>0</v>
      </c>
      <c r="W174" s="21">
        <v>0</v>
      </c>
      <c r="X174" s="21">
        <v>-0.14228288708196601</v>
      </c>
      <c r="Y174" s="21">
        <v>0.31599390962298601</v>
      </c>
      <c r="Z174" s="36">
        <v>-1.0067379453338007E-2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8">
        <v>0</v>
      </c>
      <c r="AH174" s="4">
        <v>-0.82303999999999999</v>
      </c>
      <c r="AI174" s="5">
        <v>0.50990999999999997</v>
      </c>
      <c r="AJ174" s="6">
        <v>0.25019000000000002</v>
      </c>
      <c r="AL174" s="31">
        <v>0</v>
      </c>
      <c r="AM174">
        <v>0</v>
      </c>
      <c r="AN174">
        <v>0</v>
      </c>
      <c r="AO174">
        <v>0.56508999999999998</v>
      </c>
      <c r="AP174">
        <v>0.69106000000000001</v>
      </c>
      <c r="AQ174" s="38">
        <v>0.45067000000000002</v>
      </c>
      <c r="AR174">
        <v>0</v>
      </c>
      <c r="AS174">
        <v>0</v>
      </c>
      <c r="AT174">
        <v>0</v>
      </c>
      <c r="AU174">
        <v>0</v>
      </c>
      <c r="AV174">
        <v>0</v>
      </c>
      <c r="AW174" s="38">
        <v>0</v>
      </c>
    </row>
    <row r="175" spans="7:49" ht="15" thickBot="1">
      <c r="G175" s="7">
        <v>-1.8614629131280501E-2</v>
      </c>
      <c r="H175" s="3">
        <v>0.11142684689805502</v>
      </c>
      <c r="I175" s="3">
        <v>-0.1756802110769185</v>
      </c>
      <c r="J175" s="3">
        <v>-0.13878392509954152</v>
      </c>
      <c r="K175" s="3">
        <v>-0.45067497289910158</v>
      </c>
      <c r="L175" s="8">
        <v>-0.16617986350481706</v>
      </c>
      <c r="R175" s="38"/>
      <c r="U175" s="29">
        <v>0</v>
      </c>
      <c r="V175" s="30">
        <v>0</v>
      </c>
      <c r="W175" s="30">
        <v>0</v>
      </c>
      <c r="X175" s="30">
        <v>-2.6207930505540999E-2</v>
      </c>
      <c r="Y175" s="30">
        <v>-1.0067379453337993E-2</v>
      </c>
      <c r="Z175" s="37">
        <v>0.24321314082258702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8">
        <v>0</v>
      </c>
      <c r="AH175" s="7">
        <v>0.56510000000000005</v>
      </c>
      <c r="AI175" s="3">
        <v>0.69086000000000003</v>
      </c>
      <c r="AJ175" s="8">
        <v>0.45096999999999998</v>
      </c>
      <c r="AL175" s="32">
        <v>0</v>
      </c>
      <c r="AM175" s="33">
        <v>0</v>
      </c>
      <c r="AN175" s="33">
        <v>0</v>
      </c>
      <c r="AO175" s="33">
        <v>5.6919999999999998E-2</v>
      </c>
      <c r="AP175" s="33">
        <v>0.51229000000000002</v>
      </c>
      <c r="AQ175" s="39">
        <v>-0.85692000000000002</v>
      </c>
      <c r="AR175">
        <v>0</v>
      </c>
      <c r="AS175">
        <v>0</v>
      </c>
      <c r="AT175">
        <v>0</v>
      </c>
      <c r="AU175">
        <v>0</v>
      </c>
      <c r="AV175">
        <v>0</v>
      </c>
      <c r="AW175" s="38">
        <v>0</v>
      </c>
    </row>
    <row r="176" spans="7:49" ht="15" thickBot="1">
      <c r="G176" s="31"/>
      <c r="R176" s="38"/>
      <c r="U176" s="26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>
        <v>0.28671945116057596</v>
      </c>
      <c r="AB176">
        <v>1.3484154880033516E-6</v>
      </c>
      <c r="AC176">
        <v>1.5404605439792163E-6</v>
      </c>
      <c r="AD176">
        <v>0</v>
      </c>
      <c r="AE176">
        <v>0</v>
      </c>
      <c r="AF176" s="38">
        <v>0</v>
      </c>
      <c r="AH176" s="9">
        <v>5.7110000000000001E-2</v>
      </c>
      <c r="AI176" s="10">
        <v>0.51256000000000002</v>
      </c>
      <c r="AJ176" s="11">
        <v>-0.85675000000000001</v>
      </c>
      <c r="AL176" s="31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43">
        <f t="array" ref="AR176:AT178">AH174:AJ176</f>
        <v>-0.82303999999999999</v>
      </c>
      <c r="AS176" s="35">
        <v>0.50990999999999997</v>
      </c>
      <c r="AT176" s="35">
        <v>0.25019000000000002</v>
      </c>
      <c r="AU176" s="35">
        <v>0</v>
      </c>
      <c r="AV176" s="35">
        <v>0</v>
      </c>
      <c r="AW176" s="41">
        <v>0</v>
      </c>
    </row>
    <row r="177" spans="7:49" ht="15" thickBot="1">
      <c r="G177" s="31"/>
      <c r="R177" s="38"/>
      <c r="U177" s="26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>
        <v>1.3484154879755961E-6</v>
      </c>
      <c r="AB177">
        <v>0.28671985391616001</v>
      </c>
      <c r="AC177">
        <v>3.3016094720117461E-6</v>
      </c>
      <c r="AD177">
        <v>0</v>
      </c>
      <c r="AE177">
        <v>0</v>
      </c>
      <c r="AF177" s="38">
        <v>0</v>
      </c>
      <c r="AH177" s="32"/>
      <c r="AI177" s="33"/>
      <c r="AJ177" s="39"/>
      <c r="AL177" s="31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31">
        <v>0.56510000000000005</v>
      </c>
      <c r="AS177">
        <v>0.69086000000000003</v>
      </c>
      <c r="AT177">
        <v>0.45096999999999998</v>
      </c>
      <c r="AU177">
        <v>0</v>
      </c>
      <c r="AV177">
        <v>0</v>
      </c>
      <c r="AW177" s="38">
        <v>0</v>
      </c>
    </row>
    <row r="178" spans="7:49">
      <c r="G178" s="31"/>
      <c r="R178" s="38"/>
      <c r="U178" s="26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>
        <v>1.5404605439930941E-6</v>
      </c>
      <c r="AB178">
        <v>3.3016094720117461E-6</v>
      </c>
      <c r="AC178">
        <v>0.28671996221030399</v>
      </c>
      <c r="AD178">
        <v>0</v>
      </c>
      <c r="AE178">
        <v>0</v>
      </c>
      <c r="AF178" s="38">
        <v>0</v>
      </c>
      <c r="AL178" s="31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s="31">
        <v>5.7110000000000001E-2</v>
      </c>
      <c r="AS178">
        <v>0.51256000000000002</v>
      </c>
      <c r="AT178">
        <v>-0.85675000000000001</v>
      </c>
      <c r="AU178">
        <v>0</v>
      </c>
      <c r="AV178">
        <v>0</v>
      </c>
      <c r="AW178" s="38">
        <v>0</v>
      </c>
    </row>
    <row r="179" spans="7:49">
      <c r="G179" s="31"/>
      <c r="R179" s="38"/>
      <c r="U179" s="26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>
        <v>0</v>
      </c>
      <c r="AB179">
        <v>0</v>
      </c>
      <c r="AC179">
        <v>0</v>
      </c>
      <c r="AD179">
        <v>0.42270814938648299</v>
      </c>
      <c r="AE179">
        <v>-0.14227653835636203</v>
      </c>
      <c r="AF179" s="38">
        <v>-2.6254580284088006E-2</v>
      </c>
      <c r="AL179" s="31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31">
        <v>0</v>
      </c>
      <c r="AS179">
        <v>0</v>
      </c>
      <c r="AT179">
        <v>0</v>
      </c>
      <c r="AU179">
        <f t="array" ref="AU179:AW181">AH174:AJ176</f>
        <v>-0.82303999999999999</v>
      </c>
      <c r="AV179">
        <v>0.50990999999999997</v>
      </c>
      <c r="AW179" s="38">
        <v>0.25019000000000002</v>
      </c>
    </row>
    <row r="180" spans="7:49">
      <c r="G180" s="31"/>
      <c r="R180" s="38"/>
      <c r="U180" s="26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>
        <v>0</v>
      </c>
      <c r="AB180">
        <v>0</v>
      </c>
      <c r="AC180">
        <v>0</v>
      </c>
      <c r="AD180">
        <v>-0.14227653835636203</v>
      </c>
      <c r="AE180">
        <v>0.31601284296872401</v>
      </c>
      <c r="AF180" s="38">
        <v>-1.0040112770499987E-2</v>
      </c>
      <c r="AL180" s="31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s="31">
        <v>0</v>
      </c>
      <c r="AS180">
        <v>0</v>
      </c>
      <c r="AT180">
        <v>0</v>
      </c>
      <c r="AU180">
        <v>0.56510000000000005</v>
      </c>
      <c r="AV180">
        <v>0.69086000000000003</v>
      </c>
      <c r="AW180" s="38">
        <v>0.45096999999999998</v>
      </c>
    </row>
    <row r="181" spans="7:49" ht="15" thickBot="1">
      <c r="G181" s="3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9"/>
      <c r="U181" s="29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3">
        <v>0</v>
      </c>
      <c r="AB181" s="33">
        <v>0</v>
      </c>
      <c r="AC181" s="33">
        <v>0</v>
      </c>
      <c r="AD181" s="33">
        <v>-2.6254580284088006E-2</v>
      </c>
      <c r="AE181" s="33">
        <v>-1.0040112770499987E-2</v>
      </c>
      <c r="AF181" s="39">
        <v>0.24320615377294202</v>
      </c>
      <c r="AL181" s="32">
        <v>0</v>
      </c>
      <c r="AM181" s="33">
        <v>0</v>
      </c>
      <c r="AN181" s="33">
        <v>0</v>
      </c>
      <c r="AO181" s="33">
        <v>0</v>
      </c>
      <c r="AP181" s="33">
        <v>0</v>
      </c>
      <c r="AQ181" s="33">
        <v>0</v>
      </c>
      <c r="AR181" s="32">
        <v>0</v>
      </c>
      <c r="AS181" s="33">
        <v>0</v>
      </c>
      <c r="AT181" s="33">
        <v>0</v>
      </c>
      <c r="AU181" s="33">
        <v>5.7110000000000001E-2</v>
      </c>
      <c r="AV181" s="33">
        <v>0.51256000000000002</v>
      </c>
      <c r="AW181" s="39">
        <v>-0.85675000000000001</v>
      </c>
    </row>
    <row r="183" spans="7:49" ht="15" thickBot="1">
      <c r="G183" t="s">
        <v>23</v>
      </c>
      <c r="H183">
        <v>13</v>
      </c>
      <c r="U183" t="s">
        <v>23</v>
      </c>
      <c r="V183">
        <v>13</v>
      </c>
      <c r="AL183" t="s">
        <v>5</v>
      </c>
    </row>
    <row r="184" spans="7:49">
      <c r="G184" s="24">
        <v>2.547900840006041</v>
      </c>
      <c r="H184" s="25">
        <v>0.13154846083136301</v>
      </c>
      <c r="I184" s="25">
        <v>-0.22425649059966307</v>
      </c>
      <c r="J184" s="25">
        <v>0</v>
      </c>
      <c r="K184" s="25">
        <v>0</v>
      </c>
      <c r="L184" s="34">
        <v>0</v>
      </c>
      <c r="M184" s="35"/>
      <c r="N184" s="35"/>
      <c r="O184" s="35"/>
      <c r="P184" s="35"/>
      <c r="Q184" s="35"/>
      <c r="R184" s="41"/>
      <c r="U184" s="24">
        <f t="array" ref="U184:AF195">MMULT(MMULT(AL184:AW195,AY2:BJ13),TRANSPOSE(AL184:AW195))</f>
        <v>0.28671925051391994</v>
      </c>
      <c r="V184" s="25">
        <v>6.4167936013326266E-8</v>
      </c>
      <c r="W184" s="25">
        <v>-8.0786227198148541E-7</v>
      </c>
      <c r="X184" s="25">
        <v>0</v>
      </c>
      <c r="Y184" s="25">
        <v>0</v>
      </c>
      <c r="Z184" s="34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41">
        <v>0</v>
      </c>
      <c r="AH184" s="43">
        <v>-0.82311999999999996</v>
      </c>
      <c r="AI184" s="35">
        <v>0.51046000000000002</v>
      </c>
      <c r="AJ184" s="41">
        <v>0.24879999999999999</v>
      </c>
      <c r="AL184" s="43">
        <f t="array" ref="AL184:AN186">AH184:AJ186</f>
        <v>-0.82311999999999996</v>
      </c>
      <c r="AM184" s="35">
        <v>0.51046000000000002</v>
      </c>
      <c r="AN184" s="35">
        <v>0.24879999999999999</v>
      </c>
      <c r="AO184" s="35">
        <v>0</v>
      </c>
      <c r="AP184" s="35">
        <v>0</v>
      </c>
      <c r="AQ184" s="41">
        <v>0</v>
      </c>
      <c r="AR184" s="35">
        <v>0</v>
      </c>
      <c r="AS184" s="35">
        <v>0</v>
      </c>
      <c r="AT184" s="35">
        <v>0</v>
      </c>
      <c r="AU184" s="35">
        <v>0</v>
      </c>
      <c r="AV184" s="35">
        <v>0</v>
      </c>
      <c r="AW184" s="41">
        <v>0</v>
      </c>
    </row>
    <row r="185" spans="7:49">
      <c r="G185" s="31">
        <v>0.13154846083136301</v>
      </c>
      <c r="H185">
        <v>2.5915871190756681</v>
      </c>
      <c r="I185">
        <v>-0.49373558249670224</v>
      </c>
      <c r="J185">
        <v>0</v>
      </c>
      <c r="K185">
        <v>0</v>
      </c>
      <c r="L185" s="38">
        <v>0</v>
      </c>
      <c r="R185" s="38"/>
      <c r="U185" s="26">
        <v>6.4167936027204053E-8</v>
      </c>
      <c r="V185" s="21">
        <v>0.28671983625420794</v>
      </c>
      <c r="W185" s="21">
        <v>-8.8659558399040161E-7</v>
      </c>
      <c r="X185" s="21">
        <v>0</v>
      </c>
      <c r="Y185" s="21">
        <v>0</v>
      </c>
      <c r="Z185" s="36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8">
        <v>0</v>
      </c>
      <c r="AH185" s="31">
        <v>0.56489999999999996</v>
      </c>
      <c r="AI185">
        <v>0.69133</v>
      </c>
      <c r="AJ185" s="38">
        <v>0.45050000000000001</v>
      </c>
      <c r="AL185" s="31">
        <v>0.56489999999999996</v>
      </c>
      <c r="AM185">
        <v>0.69133</v>
      </c>
      <c r="AN185">
        <v>0.45050000000000001</v>
      </c>
      <c r="AO185">
        <v>0</v>
      </c>
      <c r="AP185">
        <v>0</v>
      </c>
      <c r="AQ185" s="38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8">
        <v>0</v>
      </c>
    </row>
    <row r="186" spans="7:49" ht="15" thickBot="1">
      <c r="G186" s="31">
        <v>-0.22425649059966307</v>
      </c>
      <c r="H186">
        <v>-0.49373558249670224</v>
      </c>
      <c r="I186">
        <v>3.31743569871557</v>
      </c>
      <c r="J186">
        <v>0</v>
      </c>
      <c r="K186">
        <v>0</v>
      </c>
      <c r="L186" s="38">
        <v>0</v>
      </c>
      <c r="R186" s="38"/>
      <c r="U186" s="26">
        <v>-8.078622719953632E-7</v>
      </c>
      <c r="V186" s="21">
        <v>-8.865955840042794E-7</v>
      </c>
      <c r="W186" s="21">
        <v>0.28672009154969597</v>
      </c>
      <c r="X186" s="21">
        <v>0</v>
      </c>
      <c r="Y186" s="21">
        <v>0</v>
      </c>
      <c r="Z186" s="3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8">
        <v>0</v>
      </c>
      <c r="AH186" s="32">
        <v>5.7959999999999998E-2</v>
      </c>
      <c r="AI186" s="33">
        <v>0.51136000000000004</v>
      </c>
      <c r="AJ186" s="39">
        <v>-0.85741000000000001</v>
      </c>
      <c r="AL186" s="31">
        <v>5.7959999999999998E-2</v>
      </c>
      <c r="AM186">
        <v>0.51136000000000004</v>
      </c>
      <c r="AN186">
        <v>-0.85741000000000001</v>
      </c>
      <c r="AO186">
        <v>0</v>
      </c>
      <c r="AP186">
        <v>0</v>
      </c>
      <c r="AQ186" s="38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8">
        <v>0</v>
      </c>
    </row>
    <row r="187" spans="7:49">
      <c r="G187" s="31">
        <v>0</v>
      </c>
      <c r="H187">
        <v>0</v>
      </c>
      <c r="I187">
        <v>0</v>
      </c>
      <c r="J187">
        <v>3.3279290729213402</v>
      </c>
      <c r="K187">
        <v>1.3509904815674827</v>
      </c>
      <c r="L187" s="38">
        <v>1.0853211345072484</v>
      </c>
      <c r="R187" s="38"/>
      <c r="U187" s="26">
        <v>0</v>
      </c>
      <c r="V187" s="21">
        <v>0</v>
      </c>
      <c r="W187" s="21">
        <v>0</v>
      </c>
      <c r="X187" s="21">
        <v>0.422713483395948</v>
      </c>
      <c r="Y187" s="21">
        <v>-0.14227852627247001</v>
      </c>
      <c r="Z187" s="36">
        <v>-2.642664811654399E-2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8">
        <v>0</v>
      </c>
      <c r="AL187" s="31">
        <v>0</v>
      </c>
      <c r="AM187">
        <v>0</v>
      </c>
      <c r="AN187">
        <v>0</v>
      </c>
      <c r="AO187">
        <f t="array" ref="AO187:AQ189">AH184:AJ186</f>
        <v>-0.82311999999999996</v>
      </c>
      <c r="AP187">
        <v>0.51046000000000002</v>
      </c>
      <c r="AQ187" s="38">
        <v>0.24879999999999999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8">
        <v>0</v>
      </c>
    </row>
    <row r="188" spans="7:49" ht="15" thickBot="1">
      <c r="G188" s="31">
        <v>0</v>
      </c>
      <c r="H188">
        <v>0</v>
      </c>
      <c r="I188">
        <v>0</v>
      </c>
      <c r="J188">
        <v>1.3509904815674827</v>
      </c>
      <c r="K188">
        <v>4.2439670886198471</v>
      </c>
      <c r="L188" s="38">
        <v>1.4347218032109259</v>
      </c>
      <c r="R188" s="38"/>
      <c r="U188" s="26">
        <v>0</v>
      </c>
      <c r="V188" s="21">
        <v>0</v>
      </c>
      <c r="W188" s="21">
        <v>0</v>
      </c>
      <c r="X188" s="21">
        <v>-0.14227852627247001</v>
      </c>
      <c r="Y188" s="21">
        <v>0.31591852063179499</v>
      </c>
      <c r="Z188" s="36">
        <v>-9.8881696856800011E-3</v>
      </c>
      <c r="AA188">
        <v>0</v>
      </c>
      <c r="AB188">
        <v>0</v>
      </c>
      <c r="AC188">
        <v>0</v>
      </c>
      <c r="AD188">
        <v>0</v>
      </c>
      <c r="AE188">
        <v>0</v>
      </c>
      <c r="AF188" s="38">
        <v>0</v>
      </c>
      <c r="AL188" s="31">
        <v>0</v>
      </c>
      <c r="AM188">
        <v>0</v>
      </c>
      <c r="AN188">
        <v>0</v>
      </c>
      <c r="AO188">
        <v>0.56489999999999996</v>
      </c>
      <c r="AP188">
        <v>0.69133</v>
      </c>
      <c r="AQ188" s="38">
        <v>0.45050000000000001</v>
      </c>
      <c r="AR188">
        <v>0</v>
      </c>
      <c r="AS188">
        <v>0</v>
      </c>
      <c r="AT188">
        <v>0</v>
      </c>
      <c r="AU188">
        <v>0</v>
      </c>
      <c r="AV188">
        <v>0</v>
      </c>
      <c r="AW188" s="38">
        <v>0</v>
      </c>
    </row>
    <row r="189" spans="7:49" ht="15" thickBot="1">
      <c r="G189" s="32">
        <v>0</v>
      </c>
      <c r="H189" s="33">
        <v>0</v>
      </c>
      <c r="I189" s="33">
        <v>0</v>
      </c>
      <c r="J189" s="33">
        <v>1.0853211345072482</v>
      </c>
      <c r="K189" s="33">
        <v>1.4347218032109263</v>
      </c>
      <c r="L189" s="39">
        <v>3.4989894483704393</v>
      </c>
      <c r="R189" s="38"/>
      <c r="U189" s="29">
        <v>0</v>
      </c>
      <c r="V189" s="30">
        <v>0</v>
      </c>
      <c r="W189" s="30">
        <v>0</v>
      </c>
      <c r="X189" s="30">
        <v>-2.642664811654399E-2</v>
      </c>
      <c r="Y189" s="30">
        <v>-9.8881696856799872E-3</v>
      </c>
      <c r="Z189" s="37">
        <v>0.24329693463972801</v>
      </c>
      <c r="AA189">
        <v>0</v>
      </c>
      <c r="AB189">
        <v>0</v>
      </c>
      <c r="AC189">
        <v>0</v>
      </c>
      <c r="AD189">
        <v>0</v>
      </c>
      <c r="AE189">
        <v>0</v>
      </c>
      <c r="AF189" s="38">
        <v>0</v>
      </c>
      <c r="AH189" s="43"/>
      <c r="AI189" s="35"/>
      <c r="AJ189" s="41"/>
      <c r="AL189" s="32">
        <v>0</v>
      </c>
      <c r="AM189" s="33">
        <v>0</v>
      </c>
      <c r="AN189" s="33">
        <v>0</v>
      </c>
      <c r="AO189" s="33">
        <v>5.7959999999999998E-2</v>
      </c>
      <c r="AP189" s="33">
        <v>0.51136000000000004</v>
      </c>
      <c r="AQ189" s="39">
        <v>-0.85741000000000001</v>
      </c>
      <c r="AR189">
        <v>0</v>
      </c>
      <c r="AS189">
        <v>0</v>
      </c>
      <c r="AT189">
        <v>0</v>
      </c>
      <c r="AU189">
        <v>0</v>
      </c>
      <c r="AV189">
        <v>0</v>
      </c>
      <c r="AW189" s="38">
        <v>0</v>
      </c>
    </row>
    <row r="190" spans="7:49">
      <c r="G190" s="31"/>
      <c r="R190" s="38"/>
      <c r="U190" s="26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8">
        <v>0</v>
      </c>
      <c r="AH190" s="31"/>
      <c r="AJ190" s="38"/>
      <c r="AL190" s="31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43">
        <f t="array" ref="AR190:AT192">AH188:AJ190</f>
        <v>0</v>
      </c>
      <c r="AS190" s="35">
        <v>0</v>
      </c>
      <c r="AT190" s="35">
        <v>0</v>
      </c>
      <c r="AU190" s="35">
        <v>0</v>
      </c>
      <c r="AV190" s="35">
        <v>0</v>
      </c>
      <c r="AW190" s="41">
        <v>0</v>
      </c>
    </row>
    <row r="191" spans="7:49" ht="15" thickBot="1">
      <c r="G191" s="31"/>
      <c r="R191" s="38"/>
      <c r="U191" s="26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8">
        <v>0</v>
      </c>
      <c r="AH191" s="32"/>
      <c r="AI191" s="33"/>
      <c r="AJ191" s="39"/>
      <c r="AL191" s="3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s="31">
        <v>0</v>
      </c>
      <c r="AS191">
        <v>0</v>
      </c>
      <c r="AT191">
        <v>0</v>
      </c>
      <c r="AU191">
        <v>0</v>
      </c>
      <c r="AV191">
        <v>0</v>
      </c>
      <c r="AW191" s="38">
        <v>0</v>
      </c>
    </row>
    <row r="192" spans="7:49">
      <c r="G192" s="31"/>
      <c r="R192" s="38"/>
      <c r="U192" s="26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8">
        <v>0</v>
      </c>
      <c r="AL192" s="31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31">
        <v>0</v>
      </c>
      <c r="AS192">
        <v>0</v>
      </c>
      <c r="AT192">
        <v>0</v>
      </c>
      <c r="AU192">
        <v>0</v>
      </c>
      <c r="AV192">
        <v>0</v>
      </c>
      <c r="AW192" s="38">
        <v>0</v>
      </c>
    </row>
    <row r="193" spans="7:49">
      <c r="G193" s="31"/>
      <c r="R193" s="38"/>
      <c r="U193" s="26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8">
        <v>0</v>
      </c>
      <c r="AL193" s="31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s="31">
        <v>0</v>
      </c>
      <c r="AS193">
        <v>0</v>
      </c>
      <c r="AT193">
        <v>0</v>
      </c>
      <c r="AU193">
        <f t="array" ref="AU193:AW195">AH188:AJ190</f>
        <v>0</v>
      </c>
      <c r="AV193">
        <v>0</v>
      </c>
      <c r="AW193" s="38">
        <v>0</v>
      </c>
    </row>
    <row r="194" spans="7:49">
      <c r="G194" s="31"/>
      <c r="R194" s="38"/>
      <c r="U194" s="26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8">
        <v>0</v>
      </c>
      <c r="AL194" s="31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31">
        <v>0</v>
      </c>
      <c r="AS194">
        <v>0</v>
      </c>
      <c r="AT194">
        <v>0</v>
      </c>
      <c r="AU194">
        <v>0</v>
      </c>
      <c r="AV194">
        <v>0</v>
      </c>
      <c r="AW194" s="38">
        <v>0</v>
      </c>
    </row>
    <row r="195" spans="7:49" ht="15" thickBot="1">
      <c r="G195" s="32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9"/>
      <c r="U195" s="29">
        <v>0</v>
      </c>
      <c r="V195" s="30">
        <v>0</v>
      </c>
      <c r="W195" s="30">
        <v>0</v>
      </c>
      <c r="X195" s="30">
        <v>0</v>
      </c>
      <c r="Y195" s="30">
        <v>0</v>
      </c>
      <c r="Z195" s="30">
        <v>0</v>
      </c>
      <c r="AA195" s="33">
        <v>0</v>
      </c>
      <c r="AB195" s="33">
        <v>0</v>
      </c>
      <c r="AC195" s="33">
        <v>0</v>
      </c>
      <c r="AD195" s="33">
        <v>0</v>
      </c>
      <c r="AE195" s="33">
        <v>0</v>
      </c>
      <c r="AF195" s="39">
        <v>0</v>
      </c>
      <c r="AL195" s="32">
        <v>0</v>
      </c>
      <c r="AM195" s="33">
        <v>0</v>
      </c>
      <c r="AN195" s="33">
        <v>0</v>
      </c>
      <c r="AO195" s="33">
        <v>0</v>
      </c>
      <c r="AP195" s="33">
        <v>0</v>
      </c>
      <c r="AQ195" s="33">
        <v>0</v>
      </c>
      <c r="AR195" s="32">
        <v>0</v>
      </c>
      <c r="AS195" s="33">
        <v>0</v>
      </c>
      <c r="AT195" s="33">
        <v>0</v>
      </c>
      <c r="AU195" s="33">
        <v>0</v>
      </c>
      <c r="AV195" s="33">
        <v>0</v>
      </c>
      <c r="AW195" s="39">
        <v>0</v>
      </c>
    </row>
    <row r="197" spans="7:49" ht="15" thickBot="1">
      <c r="G197" s="45" t="s">
        <v>24</v>
      </c>
      <c r="H197">
        <v>12</v>
      </c>
      <c r="U197" s="45" t="s">
        <v>24</v>
      </c>
      <c r="V197">
        <v>12</v>
      </c>
    </row>
    <row r="198" spans="7:49">
      <c r="G198" s="24">
        <f t="array" ref="G198:R209">TRANSPOSE(G170:R181)</f>
        <v>-0.12722324479042701</v>
      </c>
      <c r="H198" s="25">
        <v>1.5544443015877006E-2</v>
      </c>
      <c r="I198" s="25">
        <v>0.20923385620288998</v>
      </c>
      <c r="J198" s="25">
        <v>-3.1316587167466992E-2</v>
      </c>
      <c r="K198" s="25">
        <v>-6.9042791720504496E-2</v>
      </c>
      <c r="L198" s="34">
        <v>-1.8614629131280501E-2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41">
        <v>0</v>
      </c>
      <c r="U198" s="24">
        <f t="array" ref="U198:AF209">TRANSPOSE(U170:AF181)</f>
        <v>0.28671873880473597</v>
      </c>
      <c r="V198" s="25">
        <v>3.48422143997551E-7</v>
      </c>
      <c r="W198" s="25">
        <v>-1.1853864959956995E-6</v>
      </c>
      <c r="X198" s="25">
        <v>0</v>
      </c>
      <c r="Y198" s="25">
        <v>0</v>
      </c>
      <c r="Z198" s="34">
        <v>0</v>
      </c>
      <c r="AA198" s="35">
        <v>0</v>
      </c>
      <c r="AB198" s="35">
        <v>0</v>
      </c>
      <c r="AC198" s="35">
        <v>0</v>
      </c>
      <c r="AD198" s="35">
        <v>0</v>
      </c>
      <c r="AE198" s="35">
        <v>0</v>
      </c>
      <c r="AF198" s="41">
        <v>0</v>
      </c>
    </row>
    <row r="199" spans="7:49">
      <c r="G199" s="31">
        <v>1.5544443015876999E-2</v>
      </c>
      <c r="H199">
        <v>-0.27507471181056997</v>
      </c>
      <c r="I199">
        <v>0.35903392673858647</v>
      </c>
      <c r="J199">
        <v>0.26669712340713847</v>
      </c>
      <c r="K199">
        <v>0.13530177163144852</v>
      </c>
      <c r="L199" s="38">
        <v>0.11142684689805502</v>
      </c>
      <c r="M199">
        <v>0</v>
      </c>
      <c r="N199">
        <v>0</v>
      </c>
      <c r="O199">
        <v>0</v>
      </c>
      <c r="P199">
        <v>0</v>
      </c>
      <c r="Q199">
        <v>0</v>
      </c>
      <c r="R199" s="38">
        <v>0</v>
      </c>
      <c r="U199" s="31">
        <v>3.4842214401142879E-7</v>
      </c>
      <c r="V199">
        <v>0.28671830278963195</v>
      </c>
      <c r="W199">
        <v>-2.471526400205093E-8</v>
      </c>
      <c r="X199">
        <v>0</v>
      </c>
      <c r="Y199">
        <v>0</v>
      </c>
      <c r="Z199" s="38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8">
        <v>0</v>
      </c>
    </row>
    <row r="200" spans="7:49">
      <c r="G200" s="31">
        <v>0.20923385620289003</v>
      </c>
      <c r="H200">
        <v>0.35903392673858647</v>
      </c>
      <c r="I200">
        <v>-1.0286825761193628</v>
      </c>
      <c r="J200">
        <v>-0.38248586255015499</v>
      </c>
      <c r="K200">
        <v>-0.16891887964373403</v>
      </c>
      <c r="L200" s="38">
        <v>-0.1756802110769185</v>
      </c>
      <c r="M200">
        <v>0</v>
      </c>
      <c r="N200">
        <v>0</v>
      </c>
      <c r="O200">
        <v>0</v>
      </c>
      <c r="P200">
        <v>0</v>
      </c>
      <c r="Q200">
        <v>0</v>
      </c>
      <c r="R200" s="38">
        <v>0</v>
      </c>
      <c r="U200" s="31">
        <v>-1.1853864960026383E-6</v>
      </c>
      <c r="V200">
        <v>-2.4715264015928717E-8</v>
      </c>
      <c r="W200">
        <v>0.28671794046156795</v>
      </c>
      <c r="X200">
        <v>0</v>
      </c>
      <c r="Y200">
        <v>0</v>
      </c>
      <c r="Z200" s="38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8">
        <v>0</v>
      </c>
    </row>
    <row r="201" spans="7:49">
      <c r="G201" s="31">
        <v>3.1316587167466992E-2</v>
      </c>
      <c r="H201">
        <v>-0.26669712340713847</v>
      </c>
      <c r="I201">
        <v>0.38248586255015499</v>
      </c>
      <c r="J201">
        <v>-0.22169618675670796</v>
      </c>
      <c r="K201">
        <v>-0.32524506630833894</v>
      </c>
      <c r="L201" s="38">
        <v>-0.13878392509954152</v>
      </c>
      <c r="M201">
        <v>0</v>
      </c>
      <c r="N201">
        <v>0</v>
      </c>
      <c r="O201">
        <v>0</v>
      </c>
      <c r="P201">
        <v>0</v>
      </c>
      <c r="Q201">
        <v>0</v>
      </c>
      <c r="R201" s="38">
        <v>0</v>
      </c>
      <c r="U201" s="31">
        <v>0</v>
      </c>
      <c r="V201">
        <v>0</v>
      </c>
      <c r="W201">
        <v>0</v>
      </c>
      <c r="X201">
        <v>0.42271734521784304</v>
      </c>
      <c r="Y201">
        <v>-0.14228288708196601</v>
      </c>
      <c r="Z201" s="38">
        <v>-2.6207930505540999E-2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8">
        <v>0</v>
      </c>
    </row>
    <row r="202" spans="7:49">
      <c r="G202" s="31">
        <v>6.9042791720504482E-2</v>
      </c>
      <c r="H202">
        <v>-0.13530177163144852</v>
      </c>
      <c r="I202">
        <v>0.168918879643734</v>
      </c>
      <c r="J202">
        <v>-0.32524506630833899</v>
      </c>
      <c r="K202">
        <v>-1.0748265321300101</v>
      </c>
      <c r="L202" s="38">
        <v>-0.45067497289910158</v>
      </c>
      <c r="M202">
        <v>0</v>
      </c>
      <c r="N202">
        <v>0</v>
      </c>
      <c r="O202">
        <v>0</v>
      </c>
      <c r="P202">
        <v>0</v>
      </c>
      <c r="Q202">
        <v>0</v>
      </c>
      <c r="R202" s="38">
        <v>0</v>
      </c>
      <c r="U202" s="31">
        <v>0</v>
      </c>
      <c r="V202">
        <v>0</v>
      </c>
      <c r="W202">
        <v>0</v>
      </c>
      <c r="X202">
        <v>-0.14228288708196601</v>
      </c>
      <c r="Y202">
        <v>0.31599390962298601</v>
      </c>
      <c r="Z202" s="38">
        <v>-1.0067379453337993E-2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8">
        <v>0</v>
      </c>
    </row>
    <row r="203" spans="7:49" ht="15" thickBot="1">
      <c r="G203" s="32">
        <v>1.8614629131280497E-2</v>
      </c>
      <c r="H203" s="33">
        <v>-0.11142684689805499</v>
      </c>
      <c r="I203" s="33">
        <v>0.1756802110769185</v>
      </c>
      <c r="J203" s="33">
        <v>-0.13878392509954152</v>
      </c>
      <c r="K203" s="33">
        <v>-0.45067497289910141</v>
      </c>
      <c r="L203" s="39">
        <v>-0.16617986350481706</v>
      </c>
      <c r="M203">
        <v>0</v>
      </c>
      <c r="N203">
        <v>0</v>
      </c>
      <c r="O203">
        <v>0</v>
      </c>
      <c r="P203">
        <v>0</v>
      </c>
      <c r="Q203">
        <v>0</v>
      </c>
      <c r="R203" s="38">
        <v>0</v>
      </c>
      <c r="U203" s="32">
        <v>0</v>
      </c>
      <c r="V203" s="33">
        <v>0</v>
      </c>
      <c r="W203" s="33">
        <v>0</v>
      </c>
      <c r="X203" s="33">
        <v>-2.6207930505541006E-2</v>
      </c>
      <c r="Y203" s="33">
        <v>-1.0067379453338007E-2</v>
      </c>
      <c r="Z203" s="39">
        <v>0.24321314082258702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8">
        <v>0</v>
      </c>
    </row>
    <row r="204" spans="7:49">
      <c r="G204" s="31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8">
        <v>0</v>
      </c>
      <c r="U204" s="31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0.28671945116057596</v>
      </c>
      <c r="AB204">
        <v>1.3484154879755961E-6</v>
      </c>
      <c r="AC204">
        <v>1.5404605439930941E-6</v>
      </c>
      <c r="AD204">
        <v>0</v>
      </c>
      <c r="AE204">
        <v>0</v>
      </c>
      <c r="AF204" s="38">
        <v>0</v>
      </c>
    </row>
    <row r="205" spans="7:49">
      <c r="G205" s="31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8">
        <v>0</v>
      </c>
      <c r="U205" s="31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1.3484154880033516E-6</v>
      </c>
      <c r="AB205">
        <v>0.28671985391616001</v>
      </c>
      <c r="AC205">
        <v>3.3016094720117461E-6</v>
      </c>
      <c r="AD205">
        <v>0</v>
      </c>
      <c r="AE205">
        <v>0</v>
      </c>
      <c r="AF205" s="38">
        <v>0</v>
      </c>
    </row>
    <row r="206" spans="7:49">
      <c r="G206" s="31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8">
        <v>0</v>
      </c>
      <c r="U206" s="31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1.5404605439792163E-6</v>
      </c>
      <c r="AB206">
        <v>3.3016094720117461E-6</v>
      </c>
      <c r="AC206">
        <v>0.28671996221030399</v>
      </c>
      <c r="AD206">
        <v>0</v>
      </c>
      <c r="AE206">
        <v>0</v>
      </c>
      <c r="AF206" s="38">
        <v>0</v>
      </c>
    </row>
    <row r="207" spans="7:49">
      <c r="G207" s="31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8">
        <v>0</v>
      </c>
      <c r="U207" s="31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0.42270814938648299</v>
      </c>
      <c r="AE207">
        <v>-0.14227653835636203</v>
      </c>
      <c r="AF207" s="38">
        <v>-2.6254580284088006E-2</v>
      </c>
    </row>
    <row r="208" spans="7:49">
      <c r="G208" s="31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8">
        <v>0</v>
      </c>
      <c r="U208" s="31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-0.14227653835636203</v>
      </c>
      <c r="AE208">
        <v>0.31601284296872401</v>
      </c>
      <c r="AF208" s="38">
        <v>-1.0040112770499987E-2</v>
      </c>
    </row>
    <row r="209" spans="7:32" ht="15" thickBot="1">
      <c r="G209" s="32">
        <v>0</v>
      </c>
      <c r="H209" s="33">
        <v>0</v>
      </c>
      <c r="I209" s="33">
        <v>0</v>
      </c>
      <c r="J209" s="33">
        <v>0</v>
      </c>
      <c r="K209" s="33">
        <v>0</v>
      </c>
      <c r="L209" s="33">
        <v>0</v>
      </c>
      <c r="M209" s="33">
        <v>0</v>
      </c>
      <c r="N209" s="33">
        <v>0</v>
      </c>
      <c r="O209" s="33">
        <v>0</v>
      </c>
      <c r="P209" s="33">
        <v>0</v>
      </c>
      <c r="Q209" s="33">
        <v>0</v>
      </c>
      <c r="R209" s="39">
        <v>0</v>
      </c>
      <c r="U209" s="32">
        <v>0</v>
      </c>
      <c r="V209" s="33">
        <v>0</v>
      </c>
      <c r="W209" s="33">
        <v>0</v>
      </c>
      <c r="X209" s="33">
        <v>0</v>
      </c>
      <c r="Y209" s="33">
        <v>0</v>
      </c>
      <c r="Z209" s="33">
        <v>0</v>
      </c>
      <c r="AA209" s="33">
        <v>0</v>
      </c>
      <c r="AB209" s="33">
        <v>0</v>
      </c>
      <c r="AC209" s="33">
        <v>0</v>
      </c>
      <c r="AD209" s="33">
        <v>-2.6254580284088006E-2</v>
      </c>
      <c r="AE209" s="33">
        <v>-1.0040112770499987E-2</v>
      </c>
      <c r="AF209" s="39">
        <v>0.24320615377294202</v>
      </c>
    </row>
    <row r="211" spans="7:32" ht="15" thickBot="1">
      <c r="G211" t="s">
        <v>25</v>
      </c>
      <c r="H211">
        <v>11</v>
      </c>
      <c r="U211" t="s">
        <v>25</v>
      </c>
      <c r="V211">
        <v>11</v>
      </c>
    </row>
    <row r="212" spans="7:32">
      <c r="G212" s="24">
        <f t="array" ref="G212:R223">TRANSPOSE(G156:R167)</f>
        <v>1.8189072067099985E-4</v>
      </c>
      <c r="H212" s="25">
        <v>3.8135471937489999E-3</v>
      </c>
      <c r="I212" s="25">
        <v>-4.0385006981000001E-3</v>
      </c>
      <c r="J212" s="25">
        <v>-3.5642881629905001E-3</v>
      </c>
      <c r="K212" s="25">
        <v>-3.7488277499275E-3</v>
      </c>
      <c r="L212" s="34">
        <v>-3.2400376797224999E-3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41">
        <v>0</v>
      </c>
      <c r="U212" s="24">
        <f t="array" ref="U212:AF223">TRANSPOSE(U156:AF167)</f>
        <v>0.286721438560256</v>
      </c>
      <c r="V212" s="25">
        <v>4.248330239889353E-7</v>
      </c>
      <c r="W212" s="25">
        <v>-6.1845504016611041E-8</v>
      </c>
      <c r="X212" s="25">
        <v>0</v>
      </c>
      <c r="Y212" s="25">
        <v>0</v>
      </c>
      <c r="Z212" s="34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41">
        <v>0</v>
      </c>
    </row>
    <row r="213" spans="7:32">
      <c r="G213" s="31">
        <v>3.8135471937489999E-3</v>
      </c>
      <c r="H213">
        <v>8.8093327693589997E-3</v>
      </c>
      <c r="I213">
        <v>-1.0545398430301001E-2</v>
      </c>
      <c r="J213">
        <v>-7.2585415490225005E-3</v>
      </c>
      <c r="K213">
        <v>2.7070693892850039E-4</v>
      </c>
      <c r="L213" s="38">
        <v>-1.9670570221615004E-3</v>
      </c>
      <c r="M213">
        <v>0</v>
      </c>
      <c r="N213">
        <v>0</v>
      </c>
      <c r="O213">
        <v>0</v>
      </c>
      <c r="P213">
        <v>0</v>
      </c>
      <c r="Q213">
        <v>0</v>
      </c>
      <c r="R213" s="38">
        <v>0</v>
      </c>
      <c r="U213" s="31">
        <v>4.2483302397505751E-7</v>
      </c>
      <c r="V213">
        <v>0.28671783494860797</v>
      </c>
      <c r="W213">
        <v>-2.0577607680177801E-6</v>
      </c>
      <c r="X213">
        <v>0</v>
      </c>
      <c r="Y213">
        <v>0</v>
      </c>
      <c r="Z213" s="38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8">
        <v>0</v>
      </c>
    </row>
    <row r="214" spans="7:32">
      <c r="G214" s="31">
        <v>-4.0385006981000001E-3</v>
      </c>
      <c r="H214">
        <v>-1.0545398430301001E-2</v>
      </c>
      <c r="I214">
        <v>8.4989687344129983E-3</v>
      </c>
      <c r="J214">
        <v>1.1287508506462001E-2</v>
      </c>
      <c r="K214">
        <v>-1.9354823527680002E-3</v>
      </c>
      <c r="L214" s="38">
        <v>2.3135422498310001E-3</v>
      </c>
      <c r="M214">
        <v>0</v>
      </c>
      <c r="N214">
        <v>0</v>
      </c>
      <c r="O214">
        <v>0</v>
      </c>
      <c r="P214">
        <v>0</v>
      </c>
      <c r="Q214">
        <v>0</v>
      </c>
      <c r="R214" s="38">
        <v>0</v>
      </c>
      <c r="U214" s="31">
        <v>-6.1845504016611041E-8</v>
      </c>
      <c r="V214">
        <v>-2.0577607680177801E-6</v>
      </c>
      <c r="W214">
        <v>0.28672213173452799</v>
      </c>
      <c r="X214">
        <v>0</v>
      </c>
      <c r="Y214">
        <v>0</v>
      </c>
      <c r="Z214" s="38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8">
        <v>0</v>
      </c>
    </row>
    <row r="215" spans="7:32">
      <c r="G215" s="31">
        <v>3.5642881629905001E-3</v>
      </c>
      <c r="H215">
        <v>7.2585415490224996E-3</v>
      </c>
      <c r="I215">
        <v>-1.1287508506462001E-2</v>
      </c>
      <c r="J215">
        <v>-9.2117019899390015E-3</v>
      </c>
      <c r="K215">
        <v>3.7641732684884997E-3</v>
      </c>
      <c r="L215" s="38">
        <v>3.4573059290650047E-4</v>
      </c>
      <c r="M215">
        <v>0</v>
      </c>
      <c r="N215">
        <v>0</v>
      </c>
      <c r="O215">
        <v>0</v>
      </c>
      <c r="P215">
        <v>0</v>
      </c>
      <c r="Q215">
        <v>0</v>
      </c>
      <c r="R215" s="38">
        <v>0</v>
      </c>
      <c r="U215" s="31">
        <v>0</v>
      </c>
      <c r="V215">
        <v>0</v>
      </c>
      <c r="W215">
        <v>0</v>
      </c>
      <c r="X215">
        <v>0.42306510600687808</v>
      </c>
      <c r="Y215">
        <v>-0.14221679912310606</v>
      </c>
      <c r="Z215" s="38">
        <v>-2.5751701208814013E-2</v>
      </c>
      <c r="AA215">
        <v>0</v>
      </c>
      <c r="AB215">
        <v>0</v>
      </c>
      <c r="AC215">
        <v>0</v>
      </c>
      <c r="AD215">
        <v>0</v>
      </c>
      <c r="AE215">
        <v>0</v>
      </c>
      <c r="AF215" s="38">
        <v>0</v>
      </c>
    </row>
    <row r="216" spans="7:32">
      <c r="G216" s="31">
        <v>3.7488277499275E-3</v>
      </c>
      <c r="H216">
        <v>-2.7070693892850017E-4</v>
      </c>
      <c r="I216">
        <v>1.9354823527679994E-3</v>
      </c>
      <c r="J216">
        <v>3.7641732684885001E-3</v>
      </c>
      <c r="K216">
        <v>8.1616340150399997E-3</v>
      </c>
      <c r="L216" s="38">
        <v>2.1713298992900002E-3</v>
      </c>
      <c r="M216">
        <v>0</v>
      </c>
      <c r="N216">
        <v>0</v>
      </c>
      <c r="O216">
        <v>0</v>
      </c>
      <c r="P216">
        <v>0</v>
      </c>
      <c r="Q216">
        <v>0</v>
      </c>
      <c r="R216" s="38">
        <v>0</v>
      </c>
      <c r="U216" s="31">
        <v>0</v>
      </c>
      <c r="V216">
        <v>0</v>
      </c>
      <c r="W216">
        <v>0</v>
      </c>
      <c r="X216">
        <v>-0.142216799123106</v>
      </c>
      <c r="Y216">
        <v>0.31564572523165796</v>
      </c>
      <c r="Z216" s="38">
        <v>-1.0362952557318006E-2</v>
      </c>
      <c r="AA216">
        <v>0</v>
      </c>
      <c r="AB216">
        <v>0</v>
      </c>
      <c r="AC216">
        <v>0</v>
      </c>
      <c r="AD216">
        <v>0</v>
      </c>
      <c r="AE216">
        <v>0</v>
      </c>
      <c r="AF216" s="38">
        <v>0</v>
      </c>
    </row>
    <row r="217" spans="7:32" ht="15" thickBot="1">
      <c r="G217" s="32">
        <v>3.2400376797224999E-3</v>
      </c>
      <c r="H217" s="33">
        <v>1.9670570221614996E-3</v>
      </c>
      <c r="I217" s="33">
        <v>-2.3135422498310005E-3</v>
      </c>
      <c r="J217" s="33">
        <v>3.4573059290650019E-4</v>
      </c>
      <c r="K217" s="33">
        <v>2.1713298992899997E-3</v>
      </c>
      <c r="L217" s="39">
        <v>3.1899684944899998E-3</v>
      </c>
      <c r="M217">
        <v>0</v>
      </c>
      <c r="N217">
        <v>0</v>
      </c>
      <c r="O217">
        <v>0</v>
      </c>
      <c r="P217">
        <v>0</v>
      </c>
      <c r="Q217">
        <v>0</v>
      </c>
      <c r="R217" s="38">
        <v>0</v>
      </c>
      <c r="U217" s="32">
        <v>0</v>
      </c>
      <c r="V217" s="33">
        <v>0</v>
      </c>
      <c r="W217" s="33">
        <v>0</v>
      </c>
      <c r="X217" s="33">
        <v>-2.575170120881401E-2</v>
      </c>
      <c r="Y217" s="33">
        <v>-1.0362952557318006E-2</v>
      </c>
      <c r="Z217" s="39">
        <v>0.243220454591278</v>
      </c>
      <c r="AA217">
        <v>0</v>
      </c>
      <c r="AB217">
        <v>0</v>
      </c>
      <c r="AC217">
        <v>0</v>
      </c>
      <c r="AD217">
        <v>0</v>
      </c>
      <c r="AE217">
        <v>0</v>
      </c>
      <c r="AF217" s="38">
        <v>0</v>
      </c>
    </row>
    <row r="218" spans="7:32">
      <c r="G218" s="31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8">
        <v>0</v>
      </c>
      <c r="U218" s="31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0.28672009089023998</v>
      </c>
      <c r="AB218">
        <v>7.3615359996725971E-7</v>
      </c>
      <c r="AC218">
        <v>-2.7770552320088848E-6</v>
      </c>
      <c r="AD218">
        <v>0</v>
      </c>
      <c r="AE218">
        <v>0</v>
      </c>
      <c r="AF218" s="38">
        <v>0</v>
      </c>
    </row>
    <row r="219" spans="7:32">
      <c r="G219" s="31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8">
        <v>0</v>
      </c>
      <c r="U219" s="31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7.3615359996032081E-7</v>
      </c>
      <c r="AB219">
        <v>0.28671767567564799</v>
      </c>
      <c r="AC219">
        <v>-1.9398041600227067E-6</v>
      </c>
      <c r="AD219">
        <v>0</v>
      </c>
      <c r="AE219">
        <v>0</v>
      </c>
      <c r="AF219" s="38">
        <v>0</v>
      </c>
    </row>
    <row r="220" spans="7:32">
      <c r="G220" s="31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8">
        <v>0</v>
      </c>
      <c r="U220" s="31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-2.7770552320158237E-6</v>
      </c>
      <c r="AB220">
        <v>-1.9398041599949511E-6</v>
      </c>
      <c r="AC220">
        <v>0.28672112488857593</v>
      </c>
      <c r="AD220">
        <v>0</v>
      </c>
      <c r="AE220">
        <v>0</v>
      </c>
      <c r="AF220" s="38">
        <v>0</v>
      </c>
    </row>
    <row r="221" spans="7:32">
      <c r="G221" s="3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8">
        <v>0</v>
      </c>
      <c r="U221" s="3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0.42316676666935804</v>
      </c>
      <c r="AE221">
        <v>-0.14219841470773803</v>
      </c>
      <c r="AF221" s="38">
        <v>-2.5676573812092006E-2</v>
      </c>
    </row>
    <row r="222" spans="7:32">
      <c r="G222" s="31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8">
        <v>0</v>
      </c>
      <c r="U222" s="31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-0.14219841470773803</v>
      </c>
      <c r="AE222">
        <v>0.31550374399085707</v>
      </c>
      <c r="AF222" s="38">
        <v>-1.0392845855438995E-2</v>
      </c>
    </row>
    <row r="223" spans="7:32" ht="15" thickBot="1">
      <c r="G223" s="32">
        <v>0</v>
      </c>
      <c r="H223" s="33">
        <v>0</v>
      </c>
      <c r="I223" s="33">
        <v>0</v>
      </c>
      <c r="J223" s="33">
        <v>0</v>
      </c>
      <c r="K223" s="33">
        <v>0</v>
      </c>
      <c r="L223" s="33">
        <v>0</v>
      </c>
      <c r="M223" s="33">
        <v>0</v>
      </c>
      <c r="N223" s="33">
        <v>0</v>
      </c>
      <c r="O223" s="33">
        <v>0</v>
      </c>
      <c r="P223" s="33">
        <v>0</v>
      </c>
      <c r="Q223" s="33">
        <v>0</v>
      </c>
      <c r="R223" s="39">
        <v>0</v>
      </c>
      <c r="U223" s="32">
        <v>0</v>
      </c>
      <c r="V223" s="33">
        <v>0</v>
      </c>
      <c r="W223" s="33">
        <v>0</v>
      </c>
      <c r="X223" s="33">
        <v>0</v>
      </c>
      <c r="Y223" s="33">
        <v>0</v>
      </c>
      <c r="Z223" s="33">
        <v>0</v>
      </c>
      <c r="AA223" s="33">
        <v>0</v>
      </c>
      <c r="AB223" s="33">
        <v>0</v>
      </c>
      <c r="AC223" s="33">
        <v>0</v>
      </c>
      <c r="AD223" s="33">
        <v>-2.5676573812091992E-2</v>
      </c>
      <c r="AE223" s="33">
        <v>-1.0392845855439009E-2</v>
      </c>
      <c r="AF223" s="39">
        <v>0.243257927910147</v>
      </c>
    </row>
    <row r="225" spans="7:32" ht="15" thickBot="1">
      <c r="G225" s="45" t="s">
        <v>26</v>
      </c>
      <c r="H225">
        <v>10</v>
      </c>
      <c r="U225" s="45" t="s">
        <v>26</v>
      </c>
      <c r="V225">
        <v>10</v>
      </c>
    </row>
    <row r="226" spans="7:32">
      <c r="G226" s="24">
        <f t="array" ref="G226:R237">TRANSPOSE(G142:R153)</f>
        <v>-0.11692700904155001</v>
      </c>
      <c r="H226" s="25">
        <v>-0.11658824889787249</v>
      </c>
      <c r="I226" s="25">
        <v>1.7837238668382986E-2</v>
      </c>
      <c r="J226" s="25">
        <v>3.7488605737700492E-2</v>
      </c>
      <c r="K226" s="25">
        <v>1.3851539541748998E-2</v>
      </c>
      <c r="L226" s="34">
        <v>0.15654514900802499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  <c r="R226" s="41">
        <v>0</v>
      </c>
      <c r="U226" s="24">
        <f t="array" ref="U226:AF237">TRANSPOSE(U142:AF153)</f>
        <v>0.28672126036377599</v>
      </c>
      <c r="V226" s="25">
        <v>-1.4983987197542126E-7</v>
      </c>
      <c r="W226" s="25">
        <v>1.6291430400550144E-7</v>
      </c>
      <c r="X226" s="25">
        <v>0</v>
      </c>
      <c r="Y226" s="25">
        <v>0</v>
      </c>
      <c r="Z226" s="34">
        <v>0</v>
      </c>
      <c r="AA226" s="35">
        <v>0</v>
      </c>
      <c r="AB226" s="35">
        <v>0</v>
      </c>
      <c r="AC226" s="35">
        <v>0</v>
      </c>
      <c r="AD226" s="35">
        <v>0</v>
      </c>
      <c r="AE226" s="35">
        <v>0</v>
      </c>
      <c r="AF226" s="41">
        <v>0</v>
      </c>
    </row>
    <row r="227" spans="7:32">
      <c r="G227" s="31">
        <v>-0.11658824889787249</v>
      </c>
      <c r="H227">
        <v>-0.28502867794895403</v>
      </c>
      <c r="I227">
        <v>0.1027317206587085</v>
      </c>
      <c r="J227">
        <v>0.24643607480310301</v>
      </c>
      <c r="K227">
        <v>1.2461108669690997E-2</v>
      </c>
      <c r="L227" s="38">
        <v>0.204642126392695</v>
      </c>
      <c r="M227">
        <v>0</v>
      </c>
      <c r="N227">
        <v>0</v>
      </c>
      <c r="O227">
        <v>0</v>
      </c>
      <c r="P227">
        <v>0</v>
      </c>
      <c r="Q227">
        <v>0</v>
      </c>
      <c r="R227" s="38">
        <v>0</v>
      </c>
      <c r="U227" s="31">
        <v>-1.4983987200317683E-7</v>
      </c>
      <c r="V227">
        <v>0.28671851203788801</v>
      </c>
      <c r="W227">
        <v>2.3367680002106539E-7</v>
      </c>
      <c r="X227">
        <v>0</v>
      </c>
      <c r="Y227">
        <v>0</v>
      </c>
      <c r="Z227" s="38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8">
        <v>0</v>
      </c>
    </row>
    <row r="228" spans="7:32">
      <c r="G228" s="31">
        <v>1.7837238668382993E-2</v>
      </c>
      <c r="H228">
        <v>0.1027317206587085</v>
      </c>
      <c r="I228">
        <v>-6.2903509037562005E-2</v>
      </c>
      <c r="J228">
        <v>-0.126469545743328</v>
      </c>
      <c r="K228">
        <v>4.3901274089500142E-3</v>
      </c>
      <c r="L228" s="38">
        <v>-3.2959250845183502E-2</v>
      </c>
      <c r="M228">
        <v>0</v>
      </c>
      <c r="N228">
        <v>0</v>
      </c>
      <c r="O228">
        <v>0</v>
      </c>
      <c r="P228">
        <v>0</v>
      </c>
      <c r="Q228">
        <v>0</v>
      </c>
      <c r="R228" s="38">
        <v>0</v>
      </c>
      <c r="U228" s="31">
        <v>1.6291430400550144E-7</v>
      </c>
      <c r="V228">
        <v>2.336768000071876E-7</v>
      </c>
      <c r="W228">
        <v>0.28671822354022397</v>
      </c>
      <c r="X228">
        <v>0</v>
      </c>
      <c r="Y228">
        <v>0</v>
      </c>
      <c r="Z228" s="3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8">
        <v>0</v>
      </c>
    </row>
    <row r="229" spans="7:32">
      <c r="G229" s="31">
        <v>-3.7488605737700492E-2</v>
      </c>
      <c r="H229">
        <v>-0.24643607480310303</v>
      </c>
      <c r="I229">
        <v>0.12646954574332803</v>
      </c>
      <c r="J229">
        <v>0.29604030833431405</v>
      </c>
      <c r="K229">
        <v>-7.9669999521430161E-3</v>
      </c>
      <c r="L229" s="38">
        <v>9.6488721697970986E-2</v>
      </c>
      <c r="M229">
        <v>0</v>
      </c>
      <c r="N229">
        <v>0</v>
      </c>
      <c r="O229">
        <v>0</v>
      </c>
      <c r="P229">
        <v>0</v>
      </c>
      <c r="Q229">
        <v>0</v>
      </c>
      <c r="R229" s="38">
        <v>0</v>
      </c>
      <c r="U229" s="31">
        <v>0</v>
      </c>
      <c r="V229">
        <v>0</v>
      </c>
      <c r="W229">
        <v>0</v>
      </c>
      <c r="X229">
        <v>0.42293371306599309</v>
      </c>
      <c r="Y229">
        <v>-0.14227633077753199</v>
      </c>
      <c r="Z229" s="38">
        <v>-2.5816399413772988E-2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8">
        <v>0</v>
      </c>
    </row>
    <row r="230" spans="7:32">
      <c r="G230" s="31">
        <v>-1.3851539541748982E-2</v>
      </c>
      <c r="H230">
        <v>-1.2461108669690996E-2</v>
      </c>
      <c r="I230">
        <v>-4.3901274089500047E-3</v>
      </c>
      <c r="J230">
        <v>-7.9669999521430092E-3</v>
      </c>
      <c r="K230">
        <v>-1.7045647335443996E-2</v>
      </c>
      <c r="L230" s="38">
        <v>-2.8108523394280008E-2</v>
      </c>
      <c r="M230">
        <v>0</v>
      </c>
      <c r="N230">
        <v>0</v>
      </c>
      <c r="O230">
        <v>0</v>
      </c>
      <c r="P230">
        <v>0</v>
      </c>
      <c r="Q230">
        <v>0</v>
      </c>
      <c r="R230" s="38">
        <v>0</v>
      </c>
      <c r="U230" s="31">
        <v>0</v>
      </c>
      <c r="V230">
        <v>0</v>
      </c>
      <c r="W230">
        <v>0</v>
      </c>
      <c r="X230">
        <v>-0.14227633077753199</v>
      </c>
      <c r="Y230">
        <v>0.31572031583474403</v>
      </c>
      <c r="Z230" s="38">
        <v>-1.0277978853955982E-2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8">
        <v>0</v>
      </c>
    </row>
    <row r="231" spans="7:32" ht="15" thickBot="1">
      <c r="G231" s="32">
        <v>-0.15654514900802499</v>
      </c>
      <c r="H231" s="33">
        <v>-0.204642126392695</v>
      </c>
      <c r="I231" s="33">
        <v>3.2959250845183509E-2</v>
      </c>
      <c r="J231" s="33">
        <v>9.6488721697971E-2</v>
      </c>
      <c r="K231" s="33">
        <v>-2.8108523394280008E-2</v>
      </c>
      <c r="L231" s="39">
        <v>0.10106554477497401</v>
      </c>
      <c r="M231">
        <v>0</v>
      </c>
      <c r="N231">
        <v>0</v>
      </c>
      <c r="O231">
        <v>0</v>
      </c>
      <c r="P231">
        <v>0</v>
      </c>
      <c r="Q231">
        <v>0</v>
      </c>
      <c r="R231" s="38">
        <v>0</v>
      </c>
      <c r="U231" s="32">
        <v>0</v>
      </c>
      <c r="V231" s="33">
        <v>0</v>
      </c>
      <c r="W231" s="33">
        <v>0</v>
      </c>
      <c r="X231" s="33">
        <v>-2.5816399413772985E-2</v>
      </c>
      <c r="Y231" s="33">
        <v>-1.0277978853955996E-2</v>
      </c>
      <c r="Z231" s="39">
        <v>0.243274787076737</v>
      </c>
      <c r="AA231">
        <v>0</v>
      </c>
      <c r="AB231">
        <v>0</v>
      </c>
      <c r="AC231">
        <v>0</v>
      </c>
      <c r="AD231">
        <v>0</v>
      </c>
      <c r="AE231">
        <v>0</v>
      </c>
      <c r="AF231" s="38">
        <v>0</v>
      </c>
    </row>
    <row r="232" spans="7:32">
      <c r="G232" s="31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8">
        <v>0</v>
      </c>
      <c r="U232" s="31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0.28672063703449602</v>
      </c>
      <c r="AB232">
        <v>7.896268796464545E-8</v>
      </c>
      <c r="AC232">
        <v>-1.2957163520246895E-6</v>
      </c>
      <c r="AD232">
        <v>0</v>
      </c>
      <c r="AE232">
        <v>0</v>
      </c>
      <c r="AF232" s="38">
        <v>0</v>
      </c>
    </row>
    <row r="233" spans="7:32">
      <c r="G233" s="31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8">
        <v>0</v>
      </c>
      <c r="U233" s="31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7.896268796464545E-8</v>
      </c>
      <c r="AB233">
        <v>0.28672001390592</v>
      </c>
      <c r="AC233">
        <v>7.6614451198497857E-7</v>
      </c>
      <c r="AD233">
        <v>0</v>
      </c>
      <c r="AE233">
        <v>0</v>
      </c>
      <c r="AF233" s="38">
        <v>0</v>
      </c>
    </row>
    <row r="234" spans="7:32">
      <c r="G234" s="31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8">
        <v>0</v>
      </c>
      <c r="U234" s="31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-1.2957163520108117E-6</v>
      </c>
      <c r="AB234">
        <v>7.6614451197110078E-7</v>
      </c>
      <c r="AC234">
        <v>0.28672019812351995</v>
      </c>
      <c r="AD234">
        <v>0</v>
      </c>
      <c r="AE234">
        <v>0</v>
      </c>
      <c r="AF234" s="38">
        <v>0</v>
      </c>
    </row>
    <row r="235" spans="7:32">
      <c r="G235" s="31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8">
        <v>0</v>
      </c>
      <c r="U235" s="31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0.42292224828161706</v>
      </c>
      <c r="AE235">
        <v>-0.14228655995944803</v>
      </c>
      <c r="AF235" s="38">
        <v>-2.5789021025211013E-2</v>
      </c>
    </row>
    <row r="236" spans="7:32">
      <c r="G236" s="31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8">
        <v>0</v>
      </c>
      <c r="U236" s="31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-0.14228655995944806</v>
      </c>
      <c r="AE236">
        <v>0.31572492653829604</v>
      </c>
      <c r="AF236" s="38">
        <v>-1.0289369065284007E-2</v>
      </c>
    </row>
    <row r="237" spans="7:32" ht="15" thickBot="1">
      <c r="G237" s="32">
        <v>0</v>
      </c>
      <c r="H237" s="33">
        <v>0</v>
      </c>
      <c r="I237" s="33">
        <v>0</v>
      </c>
      <c r="J237" s="33">
        <v>0</v>
      </c>
      <c r="K237" s="33">
        <v>0</v>
      </c>
      <c r="L237" s="33">
        <v>0</v>
      </c>
      <c r="M237" s="33">
        <v>0</v>
      </c>
      <c r="N237" s="33">
        <v>0</v>
      </c>
      <c r="O237" s="33">
        <v>0</v>
      </c>
      <c r="P237" s="33">
        <v>0</v>
      </c>
      <c r="Q237" s="33">
        <v>0</v>
      </c>
      <c r="R237" s="39">
        <v>0</v>
      </c>
      <c r="U237" s="32">
        <v>0</v>
      </c>
      <c r="V237" s="33">
        <v>0</v>
      </c>
      <c r="W237" s="33">
        <v>0</v>
      </c>
      <c r="X237" s="33">
        <v>0</v>
      </c>
      <c r="Y237" s="33">
        <v>0</v>
      </c>
      <c r="Z237" s="33">
        <v>0</v>
      </c>
      <c r="AA237" s="33">
        <v>0</v>
      </c>
      <c r="AB237" s="33">
        <v>0</v>
      </c>
      <c r="AC237" s="33">
        <v>0</v>
      </c>
      <c r="AD237" s="33">
        <v>-2.5789021025211002E-2</v>
      </c>
      <c r="AE237" s="33">
        <v>-1.0289369065284021E-2</v>
      </c>
      <c r="AF237" s="39">
        <v>0.24328404795337902</v>
      </c>
    </row>
    <row r="239" spans="7:32" ht="15" thickBot="1">
      <c r="G239" s="45" t="s">
        <v>27</v>
      </c>
      <c r="H239">
        <v>9</v>
      </c>
      <c r="U239" s="45" t="s">
        <v>27</v>
      </c>
      <c r="V239">
        <v>9</v>
      </c>
    </row>
    <row r="240" spans="7:32">
      <c r="G240" s="24">
        <f t="array" ref="G240:R251">TRANSPOSE(G128:R139)</f>
        <v>-0.10607381672247901</v>
      </c>
      <c r="H240" s="25">
        <v>-6.7828201941404515E-2</v>
      </c>
      <c r="I240" s="25">
        <v>-8.5882354955996998E-2</v>
      </c>
      <c r="J240" s="25">
        <v>-4.6433799376389501E-2</v>
      </c>
      <c r="K240" s="25">
        <v>-0.11819953507102099</v>
      </c>
      <c r="L240" s="34">
        <v>0.1501941840698775</v>
      </c>
      <c r="M240" s="35">
        <v>0</v>
      </c>
      <c r="N240" s="35">
        <v>0</v>
      </c>
      <c r="O240" s="35">
        <v>0</v>
      </c>
      <c r="P240" s="35">
        <v>0</v>
      </c>
      <c r="Q240" s="35">
        <v>0</v>
      </c>
      <c r="R240" s="41">
        <v>0</v>
      </c>
      <c r="U240" s="24">
        <f t="array" ref="U240:AF251">TRANSPOSE(U128:AF139)</f>
        <v>0.28671850403839994</v>
      </c>
      <c r="V240" s="25">
        <v>-9.3209804799543328E-7</v>
      </c>
      <c r="W240" s="25">
        <v>1.1859599360064532E-6</v>
      </c>
      <c r="X240" s="25">
        <v>0</v>
      </c>
      <c r="Y240" s="25">
        <v>0</v>
      </c>
      <c r="Z240" s="34">
        <v>0</v>
      </c>
      <c r="AA240" s="35">
        <v>0</v>
      </c>
      <c r="AB240" s="35">
        <v>0</v>
      </c>
      <c r="AC240" s="35">
        <v>0</v>
      </c>
      <c r="AD240" s="35">
        <v>0</v>
      </c>
      <c r="AE240" s="35">
        <v>0</v>
      </c>
      <c r="AF240" s="41">
        <v>0</v>
      </c>
    </row>
    <row r="241" spans="7:32">
      <c r="G241" s="31">
        <v>-6.7828201941404501E-2</v>
      </c>
      <c r="H241">
        <v>-0.23033650936071798</v>
      </c>
      <c r="I241">
        <v>-0.28700679710018195</v>
      </c>
      <c r="J241">
        <v>-0.23992491331127797</v>
      </c>
      <c r="K241">
        <v>-0.18428301475235648</v>
      </c>
      <c r="L241" s="38">
        <v>0.16495222978799398</v>
      </c>
      <c r="M241">
        <v>0</v>
      </c>
      <c r="N241">
        <v>0</v>
      </c>
      <c r="O241">
        <v>0</v>
      </c>
      <c r="P241">
        <v>0</v>
      </c>
      <c r="Q241">
        <v>0</v>
      </c>
      <c r="R241" s="38">
        <v>0</v>
      </c>
      <c r="U241" s="31">
        <v>-9.3209804801624996E-7</v>
      </c>
      <c r="V241">
        <v>0.28671855315353595</v>
      </c>
      <c r="W241">
        <v>1.1244584959962944E-6</v>
      </c>
      <c r="X241">
        <v>0</v>
      </c>
      <c r="Y241">
        <v>0</v>
      </c>
      <c r="Z241" s="38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8">
        <v>0</v>
      </c>
    </row>
    <row r="242" spans="7:32">
      <c r="G242" s="31">
        <v>-8.5882354955996998E-2</v>
      </c>
      <c r="H242">
        <v>-0.28700679710018195</v>
      </c>
      <c r="I242">
        <v>-0.35653202038750198</v>
      </c>
      <c r="J242">
        <v>-0.27878411793991098</v>
      </c>
      <c r="K242">
        <v>-0.21735441092593197</v>
      </c>
      <c r="L242" s="38">
        <v>0.19861067662717247</v>
      </c>
      <c r="M242">
        <v>0</v>
      </c>
      <c r="N242">
        <v>0</v>
      </c>
      <c r="O242">
        <v>0</v>
      </c>
      <c r="P242">
        <v>0</v>
      </c>
      <c r="Q242">
        <v>0</v>
      </c>
      <c r="R242" s="38">
        <v>0</v>
      </c>
      <c r="U242" s="31">
        <v>1.1859599359995143E-6</v>
      </c>
      <c r="V242">
        <v>1.1244584960101722E-6</v>
      </c>
      <c r="W242">
        <v>0.28672046993407996</v>
      </c>
      <c r="X242">
        <v>0</v>
      </c>
      <c r="Y242">
        <v>0</v>
      </c>
      <c r="Z242" s="38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8">
        <v>0</v>
      </c>
    </row>
    <row r="243" spans="7:32">
      <c r="G243" s="31">
        <v>4.6433799376389487E-2</v>
      </c>
      <c r="H243">
        <v>0.23992491331127799</v>
      </c>
      <c r="I243">
        <v>0.27878411793991098</v>
      </c>
      <c r="J243">
        <v>0.18755950175161901</v>
      </c>
      <c r="K243">
        <v>0.15372438073627298</v>
      </c>
      <c r="L243" s="38">
        <v>-0.12224199717471099</v>
      </c>
      <c r="M243">
        <v>0</v>
      </c>
      <c r="N243">
        <v>0</v>
      </c>
      <c r="O243">
        <v>0</v>
      </c>
      <c r="P243">
        <v>0</v>
      </c>
      <c r="Q243">
        <v>0</v>
      </c>
      <c r="R243" s="38">
        <v>0</v>
      </c>
      <c r="U243" s="31">
        <v>0</v>
      </c>
      <c r="V243">
        <v>0</v>
      </c>
      <c r="W243">
        <v>0</v>
      </c>
      <c r="X243">
        <v>0.423239228331732</v>
      </c>
      <c r="Y243">
        <v>-0.14214814649393204</v>
      </c>
      <c r="Z243" s="38">
        <v>-2.5975718155832002E-2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8">
        <v>0</v>
      </c>
    </row>
    <row r="244" spans="7:32">
      <c r="G244" s="31">
        <v>0.118199535071021</v>
      </c>
      <c r="H244">
        <v>0.18428301475235651</v>
      </c>
      <c r="I244">
        <v>0.217354410925932</v>
      </c>
      <c r="J244">
        <v>0.15372438073627298</v>
      </c>
      <c r="K244">
        <v>4.4320195364669003E-2</v>
      </c>
      <c r="L244" s="38">
        <v>-0.11071044396363749</v>
      </c>
      <c r="M244">
        <v>0</v>
      </c>
      <c r="N244">
        <v>0</v>
      </c>
      <c r="O244">
        <v>0</v>
      </c>
      <c r="P244">
        <v>0</v>
      </c>
      <c r="Q244">
        <v>0</v>
      </c>
      <c r="R244" s="38">
        <v>0</v>
      </c>
      <c r="U244" s="31">
        <v>0</v>
      </c>
      <c r="V244">
        <v>0</v>
      </c>
      <c r="W244">
        <v>0</v>
      </c>
      <c r="X244">
        <v>-0.14214814649393204</v>
      </c>
      <c r="Y244">
        <v>0.31537033266359799</v>
      </c>
      <c r="Z244" s="38">
        <v>-1.0178403172217992E-2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8">
        <v>0</v>
      </c>
    </row>
    <row r="245" spans="7:32" ht="15" thickBot="1">
      <c r="G245" s="32">
        <v>-0.1501941840698775</v>
      </c>
      <c r="H245" s="33">
        <v>-0.16495222978799401</v>
      </c>
      <c r="I245" s="33">
        <v>-0.19861067662717252</v>
      </c>
      <c r="J245" s="33">
        <v>-0.12224199717471099</v>
      </c>
      <c r="K245" s="33">
        <v>-0.11071044396363748</v>
      </c>
      <c r="L245" s="39">
        <v>0.17339826943605602</v>
      </c>
      <c r="M245">
        <v>0</v>
      </c>
      <c r="N245">
        <v>0</v>
      </c>
      <c r="O245">
        <v>0</v>
      </c>
      <c r="P245">
        <v>0</v>
      </c>
      <c r="Q245">
        <v>0</v>
      </c>
      <c r="R245" s="38">
        <v>0</v>
      </c>
      <c r="U245" s="32">
        <v>0</v>
      </c>
      <c r="V245" s="33">
        <v>0</v>
      </c>
      <c r="W245" s="33">
        <v>0</v>
      </c>
      <c r="X245" s="33">
        <v>-2.5975718155831995E-2</v>
      </c>
      <c r="Y245" s="33">
        <v>-1.0178403172217992E-2</v>
      </c>
      <c r="Z245" s="39">
        <v>0.24331766759076198</v>
      </c>
      <c r="AA245">
        <v>0</v>
      </c>
      <c r="AB245">
        <v>0</v>
      </c>
      <c r="AC245">
        <v>0</v>
      </c>
      <c r="AD245">
        <v>0</v>
      </c>
      <c r="AE245">
        <v>0</v>
      </c>
      <c r="AF245" s="38">
        <v>0</v>
      </c>
    </row>
    <row r="246" spans="7:32">
      <c r="G246" s="31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8">
        <v>0</v>
      </c>
      <c r="U246" s="31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0.28671975763558399</v>
      </c>
      <c r="AB246">
        <v>1.273581568005111E-6</v>
      </c>
      <c r="AC246">
        <v>-5.3077606400331323E-7</v>
      </c>
      <c r="AD246">
        <v>0</v>
      </c>
      <c r="AE246">
        <v>0</v>
      </c>
      <c r="AF246" s="38">
        <v>0</v>
      </c>
    </row>
    <row r="247" spans="7:32">
      <c r="G247" s="31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8">
        <v>0</v>
      </c>
      <c r="U247" s="31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1.2735815679912332E-6</v>
      </c>
      <c r="AB247">
        <v>0.28672233834495997</v>
      </c>
      <c r="AC247">
        <v>1.8094325759943075E-6</v>
      </c>
      <c r="AD247">
        <v>0</v>
      </c>
      <c r="AE247">
        <v>0</v>
      </c>
      <c r="AF247" s="38">
        <v>0</v>
      </c>
    </row>
    <row r="248" spans="7:32">
      <c r="G248" s="31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8">
        <v>0</v>
      </c>
      <c r="U248" s="31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-5.3077606401719102E-7</v>
      </c>
      <c r="AB248">
        <v>1.8094325759943075E-6</v>
      </c>
      <c r="AC248">
        <v>0.28671752646656001</v>
      </c>
      <c r="AD248">
        <v>0</v>
      </c>
      <c r="AE248">
        <v>0</v>
      </c>
      <c r="AF248" s="38">
        <v>0</v>
      </c>
    </row>
    <row r="249" spans="7:32">
      <c r="G249" s="31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8">
        <v>0</v>
      </c>
      <c r="U249" s="31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0.42326964186789701</v>
      </c>
      <c r="AE249">
        <v>-0.14215063469096903</v>
      </c>
      <c r="AF249" s="38">
        <v>-2.5978519318641004E-2</v>
      </c>
    </row>
    <row r="250" spans="7:32">
      <c r="G250" s="31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8">
        <v>0</v>
      </c>
      <c r="U250" s="31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-0.14215063469096903</v>
      </c>
      <c r="AE250">
        <v>0.31529158799356904</v>
      </c>
      <c r="AF250" s="38">
        <v>-1.0147193627307011E-2</v>
      </c>
    </row>
    <row r="251" spans="7:32" ht="15" thickBot="1">
      <c r="G251" s="32">
        <v>0</v>
      </c>
      <c r="H251" s="33">
        <v>0</v>
      </c>
      <c r="I251" s="33">
        <v>0</v>
      </c>
      <c r="J251" s="33">
        <v>0</v>
      </c>
      <c r="K251" s="33">
        <v>0</v>
      </c>
      <c r="L251" s="33">
        <v>0</v>
      </c>
      <c r="M251" s="33">
        <v>0</v>
      </c>
      <c r="N251" s="33">
        <v>0</v>
      </c>
      <c r="O251" s="33">
        <v>0</v>
      </c>
      <c r="P251" s="33">
        <v>0</v>
      </c>
      <c r="Q251" s="33">
        <v>0</v>
      </c>
      <c r="R251" s="39">
        <v>0</v>
      </c>
      <c r="U251" s="32">
        <v>0</v>
      </c>
      <c r="V251" s="33">
        <v>0</v>
      </c>
      <c r="W251" s="33">
        <v>0</v>
      </c>
      <c r="X251" s="33">
        <v>0</v>
      </c>
      <c r="Y251" s="33">
        <v>0</v>
      </c>
      <c r="Z251" s="33">
        <v>0</v>
      </c>
      <c r="AA251" s="33">
        <v>0</v>
      </c>
      <c r="AB251" s="33">
        <v>0</v>
      </c>
      <c r="AC251" s="33">
        <v>0</v>
      </c>
      <c r="AD251" s="33">
        <v>-2.5978519318640994E-2</v>
      </c>
      <c r="AE251" s="33">
        <v>-1.0147193627307011E-2</v>
      </c>
      <c r="AF251" s="39">
        <v>0.24336758937785904</v>
      </c>
    </row>
    <row r="253" spans="7:32" ht="15" thickBot="1">
      <c r="G253" s="45" t="s">
        <v>28</v>
      </c>
      <c r="H253">
        <v>8</v>
      </c>
      <c r="U253" s="45" t="s">
        <v>28</v>
      </c>
      <c r="V253">
        <v>8</v>
      </c>
    </row>
    <row r="254" spans="7:32">
      <c r="G254" s="24">
        <f t="array" ref="G254:R265">TRANSPOSE(G114:R125)</f>
        <v>4.7277280006459994E-3</v>
      </c>
      <c r="H254" s="25">
        <v>-2.9278430131879996E-3</v>
      </c>
      <c r="I254" s="25">
        <v>-3.5534940011229996E-3</v>
      </c>
      <c r="J254" s="25">
        <v>3.5043021976660003E-3</v>
      </c>
      <c r="K254" s="25">
        <v>3.0943495799859999E-3</v>
      </c>
      <c r="L254" s="34">
        <v>1.4886248601470001E-3</v>
      </c>
      <c r="M254" s="35">
        <v>0</v>
      </c>
      <c r="N254" s="35">
        <v>0</v>
      </c>
      <c r="O254" s="35">
        <v>0</v>
      </c>
      <c r="P254" s="35">
        <v>0</v>
      </c>
      <c r="Q254" s="35">
        <v>0</v>
      </c>
      <c r="R254" s="41">
        <v>0</v>
      </c>
      <c r="U254" s="24">
        <f t="array" ref="U254:AF265">TRANSPOSE(U114:AF125)</f>
        <v>0.286718876430336</v>
      </c>
      <c r="V254" s="25">
        <v>1.3223526400957253E-7</v>
      </c>
      <c r="W254" s="25">
        <v>-8.6712729600174621E-7</v>
      </c>
      <c r="X254" s="25">
        <v>0</v>
      </c>
      <c r="Y254" s="25">
        <v>0</v>
      </c>
      <c r="Z254" s="34">
        <v>0</v>
      </c>
      <c r="AA254" s="35">
        <v>0</v>
      </c>
      <c r="AB254" s="35">
        <v>0</v>
      </c>
      <c r="AC254" s="35">
        <v>0</v>
      </c>
      <c r="AD254" s="35">
        <v>0</v>
      </c>
      <c r="AE254" s="35">
        <v>0</v>
      </c>
      <c r="AF254" s="41">
        <v>0</v>
      </c>
    </row>
    <row r="255" spans="7:32">
      <c r="G255" s="31">
        <v>-2.927843013188E-3</v>
      </c>
      <c r="H255">
        <v>2.8265575014199988E-4</v>
      </c>
      <c r="I255">
        <v>2.636613434014E-3</v>
      </c>
      <c r="J255">
        <v>-2.6069300999965002E-3</v>
      </c>
      <c r="K255">
        <v>-3.6609382318839997E-3</v>
      </c>
      <c r="L255" s="38">
        <v>-2.0829999659525002E-3</v>
      </c>
      <c r="M255">
        <v>0</v>
      </c>
      <c r="N255">
        <v>0</v>
      </c>
      <c r="O255">
        <v>0</v>
      </c>
      <c r="P255">
        <v>0</v>
      </c>
      <c r="Q255">
        <v>0</v>
      </c>
      <c r="R255" s="38">
        <v>0</v>
      </c>
      <c r="U255" s="31">
        <v>1.3223526401651142E-7</v>
      </c>
      <c r="V255">
        <v>0.28672055136255997</v>
      </c>
      <c r="W255">
        <v>2.8206653440304708E-6</v>
      </c>
      <c r="X255">
        <v>0</v>
      </c>
      <c r="Y255">
        <v>0</v>
      </c>
      <c r="Z255" s="38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8">
        <v>0</v>
      </c>
    </row>
    <row r="256" spans="7:32">
      <c r="G256" s="31">
        <v>-3.5534940011230001E-3</v>
      </c>
      <c r="H256">
        <v>2.636613434014E-3</v>
      </c>
      <c r="I256">
        <v>1.359656241047E-3</v>
      </c>
      <c r="J256">
        <v>-4.8467169386350007E-4</v>
      </c>
      <c r="K256">
        <v>-1.0191884652660001E-3</v>
      </c>
      <c r="L256" s="38">
        <v>5.0160829176350004E-4</v>
      </c>
      <c r="M256">
        <v>0</v>
      </c>
      <c r="N256">
        <v>0</v>
      </c>
      <c r="O256">
        <v>0</v>
      </c>
      <c r="P256">
        <v>0</v>
      </c>
      <c r="Q256">
        <v>0</v>
      </c>
      <c r="R256" s="38">
        <v>0</v>
      </c>
      <c r="U256" s="31">
        <v>-8.6712729598786842E-7</v>
      </c>
      <c r="V256">
        <v>2.8206653440304708E-6</v>
      </c>
      <c r="W256">
        <v>0.28672181728870394</v>
      </c>
      <c r="X256">
        <v>0</v>
      </c>
      <c r="Y256">
        <v>0</v>
      </c>
      <c r="Z256" s="38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8">
        <v>0</v>
      </c>
    </row>
    <row r="257" spans="7:32">
      <c r="G257" s="31">
        <v>-3.5043021976659998E-3</v>
      </c>
      <c r="H257">
        <v>2.6069300999965002E-3</v>
      </c>
      <c r="I257">
        <v>4.8467169386350002E-4</v>
      </c>
      <c r="J257">
        <v>7.5126327204600015E-4</v>
      </c>
      <c r="K257">
        <v>5.956118973534999E-4</v>
      </c>
      <c r="L257" s="38">
        <v>-5.6975726238650028E-4</v>
      </c>
      <c r="M257">
        <v>0</v>
      </c>
      <c r="N257">
        <v>0</v>
      </c>
      <c r="O257">
        <v>0</v>
      </c>
      <c r="P257">
        <v>0</v>
      </c>
      <c r="Q257">
        <v>0</v>
      </c>
      <c r="R257" s="38">
        <v>0</v>
      </c>
      <c r="U257" s="31">
        <v>0</v>
      </c>
      <c r="V257">
        <v>0</v>
      </c>
      <c r="W257">
        <v>0</v>
      </c>
      <c r="X257">
        <v>0.422847002887278</v>
      </c>
      <c r="Y257">
        <v>-0.142206379744172</v>
      </c>
      <c r="Z257" s="38">
        <v>-2.6394144833625996E-2</v>
      </c>
      <c r="AA257">
        <v>0</v>
      </c>
      <c r="AB257">
        <v>0</v>
      </c>
      <c r="AC257">
        <v>0</v>
      </c>
      <c r="AD257">
        <v>0</v>
      </c>
      <c r="AE257">
        <v>0</v>
      </c>
      <c r="AF257" s="38">
        <v>0</v>
      </c>
    </row>
    <row r="258" spans="7:32">
      <c r="G258" s="31">
        <v>-3.0943495799859999E-3</v>
      </c>
      <c r="H258">
        <v>3.6609382318840001E-3</v>
      </c>
      <c r="I258">
        <v>1.0191884652659999E-3</v>
      </c>
      <c r="J258">
        <v>5.9561189735350011E-4</v>
      </c>
      <c r="K258">
        <v>-1.7089310246970002E-3</v>
      </c>
      <c r="L258" s="38">
        <v>4.2922714418835006E-3</v>
      </c>
      <c r="M258">
        <v>0</v>
      </c>
      <c r="N258">
        <v>0</v>
      </c>
      <c r="O258">
        <v>0</v>
      </c>
      <c r="P258">
        <v>0</v>
      </c>
      <c r="Q258">
        <v>0</v>
      </c>
      <c r="R258" s="38">
        <v>0</v>
      </c>
      <c r="U258" s="31">
        <v>0</v>
      </c>
      <c r="V258">
        <v>0</v>
      </c>
      <c r="W258">
        <v>0</v>
      </c>
      <c r="X258">
        <v>-0.14220637974417202</v>
      </c>
      <c r="Y258">
        <v>0.31587282537532302</v>
      </c>
      <c r="Z258" s="38">
        <v>-9.966893554540987E-3</v>
      </c>
      <c r="AA258">
        <v>0</v>
      </c>
      <c r="AB258">
        <v>0</v>
      </c>
      <c r="AC258">
        <v>0</v>
      </c>
      <c r="AD258">
        <v>0</v>
      </c>
      <c r="AE258">
        <v>0</v>
      </c>
      <c r="AF258" s="38">
        <v>0</v>
      </c>
    </row>
    <row r="259" spans="7:32" ht="15" thickBot="1">
      <c r="G259" s="32">
        <v>-1.4886248601470001E-3</v>
      </c>
      <c r="H259" s="33">
        <v>2.0829999659525002E-3</v>
      </c>
      <c r="I259" s="33">
        <v>-5.0160829176350004E-4</v>
      </c>
      <c r="J259" s="33">
        <v>-5.6975726238650006E-4</v>
      </c>
      <c r="K259" s="33">
        <v>4.2922714418834997E-3</v>
      </c>
      <c r="L259" s="39">
        <v>-1.1523165337029998E-3</v>
      </c>
      <c r="M259">
        <v>0</v>
      </c>
      <c r="N259">
        <v>0</v>
      </c>
      <c r="O259">
        <v>0</v>
      </c>
      <c r="P259">
        <v>0</v>
      </c>
      <c r="Q259">
        <v>0</v>
      </c>
      <c r="R259" s="38">
        <v>0</v>
      </c>
      <c r="U259" s="32">
        <v>0</v>
      </c>
      <c r="V259" s="33">
        <v>0</v>
      </c>
      <c r="W259" s="33">
        <v>0</v>
      </c>
      <c r="X259" s="33">
        <v>-2.6394144833625992E-2</v>
      </c>
      <c r="Y259" s="33">
        <v>-9.966893554540987E-3</v>
      </c>
      <c r="Z259" s="39">
        <v>0.24321049595583297</v>
      </c>
      <c r="AA259">
        <v>0</v>
      </c>
      <c r="AB259">
        <v>0</v>
      </c>
      <c r="AC259">
        <v>0</v>
      </c>
      <c r="AD259">
        <v>0</v>
      </c>
      <c r="AE259">
        <v>0</v>
      </c>
      <c r="AF259" s="38">
        <v>0</v>
      </c>
    </row>
    <row r="260" spans="7:32">
      <c r="G260" s="31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8">
        <v>0</v>
      </c>
      <c r="U260" s="31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0.28671950156595194</v>
      </c>
      <c r="AB260">
        <v>-2.9888266240007955E-6</v>
      </c>
      <c r="AC260">
        <v>1.0499112959999612E-6</v>
      </c>
      <c r="AD260">
        <v>0</v>
      </c>
      <c r="AE260">
        <v>0</v>
      </c>
      <c r="AF260" s="38">
        <v>0</v>
      </c>
    </row>
    <row r="261" spans="7:32">
      <c r="G261" s="3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8">
        <v>0</v>
      </c>
      <c r="U261" s="3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-2.9888266239799788E-6</v>
      </c>
      <c r="AB261">
        <v>0.28672064483327997</v>
      </c>
      <c r="AC261">
        <v>-6.1389619200602485E-7</v>
      </c>
      <c r="AD261">
        <v>0</v>
      </c>
      <c r="AE261">
        <v>0</v>
      </c>
      <c r="AF261" s="38">
        <v>0</v>
      </c>
    </row>
    <row r="262" spans="7:32">
      <c r="G262" s="31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8">
        <v>0</v>
      </c>
      <c r="U262" s="31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1.0499112959999612E-6</v>
      </c>
      <c r="AB262">
        <v>-6.1389619199214707E-7</v>
      </c>
      <c r="AC262">
        <v>0.28671926441983997</v>
      </c>
      <c r="AD262">
        <v>0</v>
      </c>
      <c r="AE262">
        <v>0</v>
      </c>
      <c r="AF262" s="38">
        <v>0</v>
      </c>
    </row>
    <row r="263" spans="7:32">
      <c r="G263" s="31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8">
        <v>0</v>
      </c>
      <c r="U263" s="31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0.42286373825331602</v>
      </c>
      <c r="AE263">
        <v>-0.14220276752941799</v>
      </c>
      <c r="AF263" s="38">
        <v>-2.6343142506957982E-2</v>
      </c>
    </row>
    <row r="264" spans="7:32">
      <c r="G264" s="31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8">
        <v>0</v>
      </c>
      <c r="U264" s="31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-0.14220276752941799</v>
      </c>
      <c r="AE264">
        <v>0.31589054647949105</v>
      </c>
      <c r="AF264" s="38">
        <v>-1.0018155761466974E-2</v>
      </c>
    </row>
    <row r="265" spans="7:32" ht="15" thickBot="1">
      <c r="G265" s="32">
        <v>0</v>
      </c>
      <c r="H265" s="33">
        <v>0</v>
      </c>
      <c r="I265" s="33">
        <v>0</v>
      </c>
      <c r="J265" s="33">
        <v>0</v>
      </c>
      <c r="K265" s="33">
        <v>0</v>
      </c>
      <c r="L265" s="33">
        <v>0</v>
      </c>
      <c r="M265" s="33">
        <v>0</v>
      </c>
      <c r="N265" s="33">
        <v>0</v>
      </c>
      <c r="O265" s="33">
        <v>0</v>
      </c>
      <c r="P265" s="33">
        <v>0</v>
      </c>
      <c r="Q265" s="33">
        <v>0</v>
      </c>
      <c r="R265" s="39">
        <v>0</v>
      </c>
      <c r="U265" s="32">
        <v>0</v>
      </c>
      <c r="V265" s="33">
        <v>0</v>
      </c>
      <c r="W265" s="33">
        <v>0</v>
      </c>
      <c r="X265" s="33">
        <v>0</v>
      </c>
      <c r="Y265" s="33">
        <v>0</v>
      </c>
      <c r="Z265" s="33">
        <v>0</v>
      </c>
      <c r="AA265" s="33">
        <v>0</v>
      </c>
      <c r="AB265" s="33">
        <v>0</v>
      </c>
      <c r="AC265" s="33">
        <v>0</v>
      </c>
      <c r="AD265" s="33">
        <v>-2.6343142506957996E-2</v>
      </c>
      <c r="AE265" s="33">
        <v>-1.0018155761466974E-2</v>
      </c>
      <c r="AF265" s="39">
        <v>0.24317788129874696</v>
      </c>
    </row>
    <row r="267" spans="7:32" ht="15" thickBot="1">
      <c r="G267" s="45" t="s">
        <v>29</v>
      </c>
      <c r="H267">
        <v>7</v>
      </c>
      <c r="U267" s="45" t="s">
        <v>29</v>
      </c>
      <c r="V267">
        <v>7</v>
      </c>
    </row>
    <row r="268" spans="7:32">
      <c r="G268" s="24">
        <f t="array" ref="G268:R279">TRANSPOSE(G100:R111)</f>
        <v>-0.2887183905980879</v>
      </c>
      <c r="H268" s="25">
        <v>0.36657474807900303</v>
      </c>
      <c r="I268" s="25">
        <v>-7.1070292546993985E-2</v>
      </c>
      <c r="J268" s="25">
        <v>0.109803603608952</v>
      </c>
      <c r="K268" s="25">
        <v>0.14024885573368748</v>
      </c>
      <c r="L268" s="34">
        <v>0.23284893309243254</v>
      </c>
      <c r="M268" s="35">
        <v>0</v>
      </c>
      <c r="N268" s="35">
        <v>0</v>
      </c>
      <c r="O268" s="35">
        <v>0</v>
      </c>
      <c r="P268" s="35">
        <v>0</v>
      </c>
      <c r="Q268" s="35">
        <v>0</v>
      </c>
      <c r="R268" s="41">
        <v>0</v>
      </c>
      <c r="U268" s="24">
        <f t="array" ref="U268:AF279">TRANSPOSE(U100:AF111)</f>
        <v>0.28672115605504001</v>
      </c>
      <c r="V268" s="25">
        <v>8.3378175998877202E-7</v>
      </c>
      <c r="W268" s="25">
        <v>-3.5599155200766175E-7</v>
      </c>
      <c r="X268" s="25">
        <v>0</v>
      </c>
      <c r="Y268" s="25">
        <v>0</v>
      </c>
      <c r="Z268" s="34">
        <v>0</v>
      </c>
      <c r="AA268" s="35">
        <v>0</v>
      </c>
      <c r="AB268" s="35">
        <v>0</v>
      </c>
      <c r="AC268" s="35">
        <v>0</v>
      </c>
      <c r="AD268" s="35">
        <v>0</v>
      </c>
      <c r="AE268" s="35">
        <v>0</v>
      </c>
      <c r="AF268" s="41">
        <v>0</v>
      </c>
    </row>
    <row r="269" spans="7:32">
      <c r="G269" s="31">
        <v>0.36657474807900292</v>
      </c>
      <c r="H269">
        <v>-0.32669737504607799</v>
      </c>
      <c r="I269">
        <v>7.7620533936565983E-2</v>
      </c>
      <c r="J269">
        <v>-0.11016963518199951</v>
      </c>
      <c r="K269">
        <v>-0.15373531557896297</v>
      </c>
      <c r="L269" s="38">
        <v>-0.10666205673464801</v>
      </c>
      <c r="M269">
        <v>0</v>
      </c>
      <c r="N269">
        <v>0</v>
      </c>
      <c r="O269">
        <v>0</v>
      </c>
      <c r="P269">
        <v>0</v>
      </c>
      <c r="Q269">
        <v>0</v>
      </c>
      <c r="R269" s="38">
        <v>0</v>
      </c>
      <c r="U269" s="31">
        <v>8.3378176000264981E-7</v>
      </c>
      <c r="V269">
        <v>0.28672102843596792</v>
      </c>
      <c r="W269">
        <v>1.2546007039926366E-6</v>
      </c>
      <c r="X269">
        <v>0</v>
      </c>
      <c r="Y269">
        <v>0</v>
      </c>
      <c r="Z269" s="38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8">
        <v>0</v>
      </c>
    </row>
    <row r="270" spans="7:32">
      <c r="G270" s="31">
        <v>-7.1070292546993971E-2</v>
      </c>
      <c r="H270">
        <v>7.7620533936566011E-2</v>
      </c>
      <c r="I270">
        <v>6.1714297151685998E-2</v>
      </c>
      <c r="J270">
        <v>-5.4191230098590004E-2</v>
      </c>
      <c r="K270">
        <v>-8.4052586182007005E-2</v>
      </c>
      <c r="L270" s="38">
        <v>3.5305466427969993E-2</v>
      </c>
      <c r="M270">
        <v>0</v>
      </c>
      <c r="N270">
        <v>0</v>
      </c>
      <c r="O270">
        <v>0</v>
      </c>
      <c r="P270">
        <v>0</v>
      </c>
      <c r="Q270">
        <v>0</v>
      </c>
      <c r="R270" s="38">
        <v>0</v>
      </c>
      <c r="U270" s="31">
        <v>-3.5599155198684507E-7</v>
      </c>
      <c r="V270">
        <v>1.2546007040065144E-6</v>
      </c>
      <c r="W270">
        <v>0.28671872452607994</v>
      </c>
      <c r="X270">
        <v>0</v>
      </c>
      <c r="Y270">
        <v>0</v>
      </c>
      <c r="Z270" s="38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8">
        <v>0</v>
      </c>
    </row>
    <row r="271" spans="7:32">
      <c r="G271" s="31">
        <v>-0.109803603608952</v>
      </c>
      <c r="H271">
        <v>0.1101696351819995</v>
      </c>
      <c r="I271">
        <v>5.4191230098589997E-2</v>
      </c>
      <c r="J271">
        <v>-4.2772944896344006E-2</v>
      </c>
      <c r="K271">
        <v>-7.8568016457091494E-2</v>
      </c>
      <c r="L271" s="38">
        <v>4.7021379287547495E-2</v>
      </c>
      <c r="M271">
        <v>0</v>
      </c>
      <c r="N271">
        <v>0</v>
      </c>
      <c r="O271">
        <v>0</v>
      </c>
      <c r="P271">
        <v>0</v>
      </c>
      <c r="Q271">
        <v>0</v>
      </c>
      <c r="R271" s="38">
        <v>0</v>
      </c>
      <c r="U271" s="31">
        <v>0</v>
      </c>
      <c r="V271">
        <v>0</v>
      </c>
      <c r="W271">
        <v>0</v>
      </c>
      <c r="X271">
        <v>0.42339523822598407</v>
      </c>
      <c r="Y271">
        <v>-0.14213950343651999</v>
      </c>
      <c r="Z271" s="38">
        <v>-2.5571405472455996E-2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8">
        <v>0</v>
      </c>
    </row>
    <row r="272" spans="7:32">
      <c r="G272" s="31">
        <v>-0.14024885573368751</v>
      </c>
      <c r="H272">
        <v>0.15373531557896297</v>
      </c>
      <c r="I272">
        <v>8.4052586182007005E-2</v>
      </c>
      <c r="J272">
        <v>-7.8568016457091494E-2</v>
      </c>
      <c r="K272">
        <v>-0.11614213476874199</v>
      </c>
      <c r="L272" s="38">
        <v>7.8827840942690991E-2</v>
      </c>
      <c r="M272">
        <v>0</v>
      </c>
      <c r="N272">
        <v>0</v>
      </c>
      <c r="O272">
        <v>0</v>
      </c>
      <c r="P272">
        <v>0</v>
      </c>
      <c r="Q272">
        <v>0</v>
      </c>
      <c r="R272" s="38">
        <v>0</v>
      </c>
      <c r="U272" s="31">
        <v>0</v>
      </c>
      <c r="V272">
        <v>0</v>
      </c>
      <c r="W272">
        <v>0</v>
      </c>
      <c r="X272">
        <v>-0.14213950343652004</v>
      </c>
      <c r="Y272">
        <v>0.31523583031264296</v>
      </c>
      <c r="Z272" s="38">
        <v>-1.0440325572490985E-2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8">
        <v>0</v>
      </c>
    </row>
    <row r="273" spans="7:32" ht="15" thickBot="1">
      <c r="G273" s="32">
        <v>-0.23284893309243249</v>
      </c>
      <c r="H273" s="33">
        <v>0.106662056734648</v>
      </c>
      <c r="I273" s="33">
        <v>-3.530546642797E-2</v>
      </c>
      <c r="J273" s="33">
        <v>4.7021379287547502E-2</v>
      </c>
      <c r="K273" s="33">
        <v>7.8827840942690963E-2</v>
      </c>
      <c r="L273" s="39">
        <v>-8.2384207077111984E-2</v>
      </c>
      <c r="M273">
        <v>0</v>
      </c>
      <c r="N273">
        <v>0</v>
      </c>
      <c r="O273">
        <v>0</v>
      </c>
      <c r="P273">
        <v>0</v>
      </c>
      <c r="Q273">
        <v>0</v>
      </c>
      <c r="R273" s="38">
        <v>0</v>
      </c>
      <c r="U273" s="32">
        <v>0</v>
      </c>
      <c r="V273" s="33">
        <v>0</v>
      </c>
      <c r="W273" s="33">
        <v>0</v>
      </c>
      <c r="X273" s="33">
        <v>-2.5571405472455996E-2</v>
      </c>
      <c r="Y273" s="33">
        <v>-1.0440325572490999E-2</v>
      </c>
      <c r="Z273" s="39">
        <v>0.24329983241072098</v>
      </c>
      <c r="AA273">
        <v>0</v>
      </c>
      <c r="AB273">
        <v>0</v>
      </c>
      <c r="AC273">
        <v>0</v>
      </c>
      <c r="AD273">
        <v>0</v>
      </c>
      <c r="AE273">
        <v>0</v>
      </c>
      <c r="AF273" s="38">
        <v>0</v>
      </c>
    </row>
    <row r="274" spans="7:32">
      <c r="G274" s="31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8">
        <v>0</v>
      </c>
      <c r="U274" s="31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0.28671759662694396</v>
      </c>
      <c r="AB274">
        <v>-2.0541767679835288E-6</v>
      </c>
      <c r="AC274">
        <v>-1.984102399807397E-7</v>
      </c>
      <c r="AD274">
        <v>0</v>
      </c>
      <c r="AE274">
        <v>0</v>
      </c>
      <c r="AF274" s="38">
        <v>0</v>
      </c>
    </row>
    <row r="275" spans="7:32">
      <c r="G275" s="31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8">
        <v>0</v>
      </c>
      <c r="U275" s="31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-2.0541767679904677E-6</v>
      </c>
      <c r="AB275">
        <v>0.28672024554700792</v>
      </c>
      <c r="AC275">
        <v>3.5541811199690798E-7</v>
      </c>
      <c r="AD275">
        <v>0</v>
      </c>
      <c r="AE275">
        <v>0</v>
      </c>
      <c r="AF275" s="38">
        <v>0</v>
      </c>
    </row>
    <row r="276" spans="7:32">
      <c r="G276" s="31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8">
        <v>0</v>
      </c>
      <c r="U276" s="31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-1.9841023995992302E-7</v>
      </c>
      <c r="AB276">
        <v>3.5541811199690798E-7</v>
      </c>
      <c r="AC276">
        <v>0.28672089020825597</v>
      </c>
      <c r="AD276">
        <v>0</v>
      </c>
      <c r="AE276">
        <v>0</v>
      </c>
      <c r="AF276" s="38">
        <v>0</v>
      </c>
    </row>
    <row r="277" spans="7:32">
      <c r="G277" s="31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8">
        <v>0</v>
      </c>
      <c r="U277" s="31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0.42357325184348205</v>
      </c>
      <c r="AE277">
        <v>-0.14210238461556401</v>
      </c>
      <c r="AF277" s="38">
        <v>-2.5596591681643983E-2</v>
      </c>
    </row>
    <row r="278" spans="7:32">
      <c r="G278" s="31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8">
        <v>0</v>
      </c>
      <c r="U278" s="31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-0.14210238461556401</v>
      </c>
      <c r="AE278">
        <v>0.31494011195780397</v>
      </c>
      <c r="AF278" s="38">
        <v>-1.0367813039907997E-2</v>
      </c>
    </row>
    <row r="279" spans="7:32" ht="15" thickBot="1">
      <c r="G279" s="32">
        <v>0</v>
      </c>
      <c r="H279" s="33">
        <v>0</v>
      </c>
      <c r="I279" s="33">
        <v>0</v>
      </c>
      <c r="J279" s="33">
        <v>0</v>
      </c>
      <c r="K279" s="33">
        <v>0</v>
      </c>
      <c r="L279" s="33">
        <v>0</v>
      </c>
      <c r="M279" s="33">
        <v>0</v>
      </c>
      <c r="N279" s="33">
        <v>0</v>
      </c>
      <c r="O279" s="33">
        <v>0</v>
      </c>
      <c r="P279" s="33">
        <v>0</v>
      </c>
      <c r="Q279" s="33">
        <v>0</v>
      </c>
      <c r="R279" s="39">
        <v>0</v>
      </c>
      <c r="U279" s="32">
        <v>0</v>
      </c>
      <c r="V279" s="33">
        <v>0</v>
      </c>
      <c r="W279" s="33">
        <v>0</v>
      </c>
      <c r="X279" s="33">
        <v>0</v>
      </c>
      <c r="Y279" s="33">
        <v>0</v>
      </c>
      <c r="Z279" s="33">
        <v>0</v>
      </c>
      <c r="AA279" s="33">
        <v>0</v>
      </c>
      <c r="AB279" s="33">
        <v>0</v>
      </c>
      <c r="AC279" s="33">
        <v>0</v>
      </c>
      <c r="AD279" s="33">
        <v>-2.5596591681643986E-2</v>
      </c>
      <c r="AE279" s="33">
        <v>-1.0367813039907983E-2</v>
      </c>
      <c r="AF279" s="39">
        <v>0.24341615697588401</v>
      </c>
    </row>
    <row r="281" spans="7:32" ht="15" thickBot="1">
      <c r="G281" s="45" t="s">
        <v>30</v>
      </c>
      <c r="H281">
        <v>6</v>
      </c>
      <c r="U281" s="45" t="s">
        <v>30</v>
      </c>
      <c r="V281">
        <v>6</v>
      </c>
    </row>
    <row r="282" spans="7:32">
      <c r="G282" s="24">
        <f t="array" ref="G282:R293">TRANSPOSE(G86:R97)</f>
        <v>7.3216125736299956E-4</v>
      </c>
      <c r="H282" s="25">
        <v>-2.4127774741675E-3</v>
      </c>
      <c r="I282" s="25">
        <v>2.4192959368500003E-4</v>
      </c>
      <c r="J282" s="25">
        <v>1.2280365703365001E-3</v>
      </c>
      <c r="K282" s="25">
        <v>1.6458715146220001E-3</v>
      </c>
      <c r="L282" s="34">
        <v>-6.8460507435899988E-4</v>
      </c>
      <c r="M282" s="35">
        <v>0</v>
      </c>
      <c r="N282" s="35">
        <v>0</v>
      </c>
      <c r="O282" s="35">
        <v>0</v>
      </c>
      <c r="P282" s="35">
        <v>0</v>
      </c>
      <c r="Q282" s="35">
        <v>0</v>
      </c>
      <c r="R282" s="41">
        <v>0</v>
      </c>
      <c r="U282" s="24">
        <f t="array" ref="U282:AF293">TRANSPOSE(U86:AF97)</f>
        <v>0.28672045040844796</v>
      </c>
      <c r="V282" s="25">
        <v>1.4731673600443251E-7</v>
      </c>
      <c r="W282" s="25">
        <v>1.0288087040136173E-6</v>
      </c>
      <c r="X282" s="25">
        <v>0</v>
      </c>
      <c r="Y282" s="25">
        <v>0</v>
      </c>
      <c r="Z282" s="34">
        <v>0</v>
      </c>
      <c r="AA282" s="35">
        <v>0</v>
      </c>
      <c r="AB282" s="35">
        <v>0</v>
      </c>
      <c r="AC282" s="35">
        <v>0</v>
      </c>
      <c r="AD282" s="35">
        <v>0</v>
      </c>
      <c r="AE282" s="35">
        <v>0</v>
      </c>
      <c r="AF282" s="41">
        <v>0</v>
      </c>
    </row>
    <row r="283" spans="7:32">
      <c r="G283" s="31">
        <v>-2.4127774741675E-3</v>
      </c>
      <c r="H283">
        <v>2.0191186981940003E-3</v>
      </c>
      <c r="I283">
        <v>-3.2931556762335001E-3</v>
      </c>
      <c r="J283">
        <v>-1.0607183942409999E-3</v>
      </c>
      <c r="K283">
        <v>2.842506440932E-3</v>
      </c>
      <c r="L283" s="38">
        <v>1.6957234350575001E-3</v>
      </c>
      <c r="M283">
        <v>0</v>
      </c>
      <c r="N283">
        <v>0</v>
      </c>
      <c r="O283">
        <v>0</v>
      </c>
      <c r="P283">
        <v>0</v>
      </c>
      <c r="Q283">
        <v>0</v>
      </c>
      <c r="R283" s="38">
        <v>0</v>
      </c>
      <c r="U283" s="31">
        <v>1.4731673600443251E-7</v>
      </c>
      <c r="V283">
        <v>0.28671995725004795</v>
      </c>
      <c r="W283">
        <v>-1.4771814399461292E-7</v>
      </c>
      <c r="X283">
        <v>0</v>
      </c>
      <c r="Y283">
        <v>0</v>
      </c>
      <c r="Z283" s="38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8">
        <v>0</v>
      </c>
    </row>
    <row r="284" spans="7:32">
      <c r="G284" s="31">
        <v>2.4192959368499986E-4</v>
      </c>
      <c r="H284">
        <v>-3.2931556762335001E-3</v>
      </c>
      <c r="I284">
        <v>1.6787407892469995E-3</v>
      </c>
      <c r="J284">
        <v>-3.214926609107E-3</v>
      </c>
      <c r="K284">
        <v>-2.8386814288744993E-3</v>
      </c>
      <c r="L284" s="38">
        <v>-3.7655619879405004E-3</v>
      </c>
      <c r="M284">
        <v>0</v>
      </c>
      <c r="N284">
        <v>0</v>
      </c>
      <c r="O284">
        <v>0</v>
      </c>
      <c r="P284">
        <v>0</v>
      </c>
      <c r="Q284">
        <v>0</v>
      </c>
      <c r="R284" s="38">
        <v>0</v>
      </c>
      <c r="U284" s="31">
        <v>1.0288087040136173E-6</v>
      </c>
      <c r="V284">
        <v>-1.4771814398073513E-7</v>
      </c>
      <c r="W284">
        <v>0.28672263326515196</v>
      </c>
      <c r="X284">
        <v>0</v>
      </c>
      <c r="Y284">
        <v>0</v>
      </c>
      <c r="Z284" s="38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8">
        <v>0</v>
      </c>
    </row>
    <row r="285" spans="7:32">
      <c r="G285" s="31">
        <v>-1.2280365703364999E-3</v>
      </c>
      <c r="H285">
        <v>1.0607183942409999E-3</v>
      </c>
      <c r="I285">
        <v>3.214926609107E-3</v>
      </c>
      <c r="J285">
        <v>-8.2465503678769998E-3</v>
      </c>
      <c r="K285">
        <v>-4.5246411199235002E-3</v>
      </c>
      <c r="L285" s="38">
        <v>3.1634035303319992E-3</v>
      </c>
      <c r="M285">
        <v>0</v>
      </c>
      <c r="N285">
        <v>0</v>
      </c>
      <c r="O285">
        <v>0</v>
      </c>
      <c r="P285">
        <v>0</v>
      </c>
      <c r="Q285">
        <v>0</v>
      </c>
      <c r="R285" s="38">
        <v>0</v>
      </c>
      <c r="U285" s="31">
        <v>0</v>
      </c>
      <c r="V285">
        <v>0</v>
      </c>
      <c r="W285">
        <v>0</v>
      </c>
      <c r="X285">
        <v>0.42264039068162695</v>
      </c>
      <c r="Y285">
        <v>-0.14236023080252003</v>
      </c>
      <c r="Z285" s="38">
        <v>-2.5995652340801985E-2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8">
        <v>0</v>
      </c>
    </row>
    <row r="286" spans="7:32">
      <c r="G286" s="31">
        <v>-1.6458715146220001E-3</v>
      </c>
      <c r="H286">
        <v>-2.842506440932E-3</v>
      </c>
      <c r="I286">
        <v>2.8386814288744993E-3</v>
      </c>
      <c r="J286">
        <v>-4.5246411199235002E-3</v>
      </c>
      <c r="K286">
        <v>-3.3174988252719999E-3</v>
      </c>
      <c r="L286" s="38">
        <v>-5.7053657760119999E-3</v>
      </c>
      <c r="M286">
        <v>0</v>
      </c>
      <c r="N286">
        <v>0</v>
      </c>
      <c r="O286">
        <v>0</v>
      </c>
      <c r="P286">
        <v>0</v>
      </c>
      <c r="Q286">
        <v>0</v>
      </c>
      <c r="R286" s="38">
        <v>0</v>
      </c>
      <c r="U286" s="31">
        <v>0</v>
      </c>
      <c r="V286">
        <v>0</v>
      </c>
      <c r="W286">
        <v>0</v>
      </c>
      <c r="X286">
        <v>-0.14236023080251997</v>
      </c>
      <c r="Y286">
        <v>0.316020039492104</v>
      </c>
      <c r="Z286" s="38">
        <v>-1.0154609345707985E-2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8">
        <v>0</v>
      </c>
    </row>
    <row r="287" spans="7:32" ht="15" thickBot="1">
      <c r="G287" s="32">
        <v>6.8460507435899977E-4</v>
      </c>
      <c r="H287" s="33">
        <v>-1.6957234350575001E-3</v>
      </c>
      <c r="I287" s="33">
        <v>3.7655619879405004E-3</v>
      </c>
      <c r="J287" s="33">
        <v>3.1634035303320001E-3</v>
      </c>
      <c r="K287" s="33">
        <v>-5.7053657760119999E-3</v>
      </c>
      <c r="L287" s="39">
        <v>-6.3860057135050009E-3</v>
      </c>
      <c r="M287">
        <v>0</v>
      </c>
      <c r="N287">
        <v>0</v>
      </c>
      <c r="O287">
        <v>0</v>
      </c>
      <c r="P287">
        <v>0</v>
      </c>
      <c r="Q287">
        <v>0</v>
      </c>
      <c r="R287" s="38">
        <v>0</v>
      </c>
      <c r="U287" s="32">
        <v>0</v>
      </c>
      <c r="V287" s="33">
        <v>0</v>
      </c>
      <c r="W287" s="33">
        <v>0</v>
      </c>
      <c r="X287" s="33">
        <v>-2.5995652340801985E-2</v>
      </c>
      <c r="Y287" s="33">
        <v>-1.0154609345707985E-2</v>
      </c>
      <c r="Z287" s="39">
        <v>0.24327209845861802</v>
      </c>
      <c r="AA287">
        <v>0</v>
      </c>
      <c r="AB287">
        <v>0</v>
      </c>
      <c r="AC287">
        <v>0</v>
      </c>
      <c r="AD287">
        <v>0</v>
      </c>
      <c r="AE287">
        <v>0</v>
      </c>
      <c r="AF287" s="38">
        <v>0</v>
      </c>
    </row>
    <row r="288" spans="7:32">
      <c r="G288" s="31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8">
        <v>0</v>
      </c>
      <c r="U288" s="31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0.28672130059059198</v>
      </c>
      <c r="AB288">
        <v>-4.0192409599126844E-7</v>
      </c>
      <c r="AC288">
        <v>-9.000427520014509E-7</v>
      </c>
      <c r="AD288">
        <v>0</v>
      </c>
      <c r="AE288">
        <v>0</v>
      </c>
      <c r="AF288" s="38">
        <v>0</v>
      </c>
    </row>
    <row r="289" spans="7:32">
      <c r="G289" s="31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8">
        <v>0</v>
      </c>
      <c r="U289" s="31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-4.0192409600514623E-7</v>
      </c>
      <c r="AB289">
        <v>0.28672082976767999</v>
      </c>
      <c r="AC289">
        <v>-3.5581952000096617E-7</v>
      </c>
      <c r="AD289">
        <v>0</v>
      </c>
      <c r="AE289">
        <v>0</v>
      </c>
      <c r="AF289" s="38">
        <v>0</v>
      </c>
    </row>
    <row r="290" spans="7:32">
      <c r="G290" s="31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8">
        <v>0</v>
      </c>
      <c r="U290" s="31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-9.00042751994512E-7</v>
      </c>
      <c r="AB290">
        <v>-3.5581952000096617E-7</v>
      </c>
      <c r="AC290">
        <v>0.28672098571468801</v>
      </c>
      <c r="AD290">
        <v>0</v>
      </c>
      <c r="AE290">
        <v>0</v>
      </c>
      <c r="AF290" s="38">
        <v>0</v>
      </c>
    </row>
    <row r="291" spans="7:32">
      <c r="G291" s="3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8">
        <v>0</v>
      </c>
      <c r="U291" s="3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0.42266143494569397</v>
      </c>
      <c r="AE291">
        <v>-0.14235450243087602</v>
      </c>
      <c r="AF291" s="38">
        <v>-2.6020639958801991E-2</v>
      </c>
    </row>
    <row r="292" spans="7:32">
      <c r="G292" s="31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8">
        <v>0</v>
      </c>
      <c r="U292" s="31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-0.14235450243087597</v>
      </c>
      <c r="AE292">
        <v>0.31598947180659603</v>
      </c>
      <c r="AF292" s="38">
        <v>-1.0134439315350005E-2</v>
      </c>
    </row>
    <row r="293" spans="7:32" ht="15" thickBot="1">
      <c r="G293" s="32">
        <v>0</v>
      </c>
      <c r="H293" s="33">
        <v>0</v>
      </c>
      <c r="I293" s="33">
        <v>0</v>
      </c>
      <c r="J293" s="33">
        <v>0</v>
      </c>
      <c r="K293" s="33">
        <v>0</v>
      </c>
      <c r="L293" s="33">
        <v>0</v>
      </c>
      <c r="M293" s="33">
        <v>0</v>
      </c>
      <c r="N293" s="33">
        <v>0</v>
      </c>
      <c r="O293" s="33">
        <v>0</v>
      </c>
      <c r="P293" s="33">
        <v>0</v>
      </c>
      <c r="Q293" s="33">
        <v>0</v>
      </c>
      <c r="R293" s="39">
        <v>0</v>
      </c>
      <c r="U293" s="32">
        <v>0</v>
      </c>
      <c r="V293" s="33">
        <v>0</v>
      </c>
      <c r="W293" s="33">
        <v>0</v>
      </c>
      <c r="X293" s="33">
        <v>0</v>
      </c>
      <c r="Y293" s="33">
        <v>0</v>
      </c>
      <c r="Z293" s="33">
        <v>0</v>
      </c>
      <c r="AA293" s="33">
        <v>0</v>
      </c>
      <c r="AB293" s="33">
        <v>0</v>
      </c>
      <c r="AC293" s="33">
        <v>0</v>
      </c>
      <c r="AD293" s="33">
        <v>-2.6020639958801984E-2</v>
      </c>
      <c r="AE293" s="33">
        <v>-1.0134439315350005E-2</v>
      </c>
      <c r="AF293" s="39">
        <v>0.24328334893491299</v>
      </c>
    </row>
    <row r="295" spans="7:32" ht="15" thickBot="1">
      <c r="G295" s="45" t="s">
        <v>31</v>
      </c>
      <c r="H295">
        <v>5</v>
      </c>
      <c r="U295" s="45" t="s">
        <v>31</v>
      </c>
      <c r="V295">
        <v>5</v>
      </c>
    </row>
    <row r="296" spans="7:32">
      <c r="G296" s="24">
        <f t="array" ref="G296:R307">TRANSPOSE(G72:R83)</f>
        <v>6.5384951869410009E-3</v>
      </c>
      <c r="H296" s="25">
        <v>1.9712407224109999E-3</v>
      </c>
      <c r="I296" s="25">
        <v>-5.068138400474001E-3</v>
      </c>
      <c r="J296" s="25">
        <v>2.3948763484614999E-3</v>
      </c>
      <c r="K296" s="25">
        <v>6.5504926275535003E-3</v>
      </c>
      <c r="L296" s="34">
        <v>4.7470138441255E-3</v>
      </c>
      <c r="M296" s="35">
        <v>0</v>
      </c>
      <c r="N296" s="35">
        <v>0</v>
      </c>
      <c r="O296" s="35">
        <v>0</v>
      </c>
      <c r="P296" s="35">
        <v>0</v>
      </c>
      <c r="Q296" s="35">
        <v>0</v>
      </c>
      <c r="R296" s="41">
        <v>0</v>
      </c>
      <c r="U296" s="24">
        <f t="array" ref="U296:AF307">TRANSPOSE(U72:AF83)</f>
        <v>0.28671897494732801</v>
      </c>
      <c r="V296" s="25">
        <v>1.0663976959882082E-6</v>
      </c>
      <c r="W296" s="25">
        <v>-1.9158630400056831E-6</v>
      </c>
      <c r="X296" s="25">
        <v>0</v>
      </c>
      <c r="Y296" s="25">
        <v>0</v>
      </c>
      <c r="Z296" s="34">
        <v>0</v>
      </c>
      <c r="AA296" s="35">
        <v>0</v>
      </c>
      <c r="AB296" s="35">
        <v>0</v>
      </c>
      <c r="AC296" s="35">
        <v>0</v>
      </c>
      <c r="AD296" s="35">
        <v>0</v>
      </c>
      <c r="AE296" s="35">
        <v>0</v>
      </c>
      <c r="AF296" s="41">
        <v>0</v>
      </c>
    </row>
    <row r="297" spans="7:32">
      <c r="G297" s="31">
        <v>1.9712407224110003E-3</v>
      </c>
      <c r="H297">
        <v>2.8909794635499994E-4</v>
      </c>
      <c r="I297">
        <v>-1.4255537541264999E-3</v>
      </c>
      <c r="J297">
        <v>1.954922905238E-3</v>
      </c>
      <c r="K297">
        <v>1.3672873635149998E-3</v>
      </c>
      <c r="L297" s="38">
        <v>2.3729915752999996E-3</v>
      </c>
      <c r="M297">
        <v>0</v>
      </c>
      <c r="N297">
        <v>0</v>
      </c>
      <c r="O297">
        <v>0</v>
      </c>
      <c r="P297">
        <v>0</v>
      </c>
      <c r="Q297">
        <v>0</v>
      </c>
      <c r="R297" s="38">
        <v>0</v>
      </c>
      <c r="U297" s="31">
        <v>1.0663976959882082E-6</v>
      </c>
      <c r="V297">
        <v>0.28672197051187198</v>
      </c>
      <c r="W297">
        <v>1.1447296000000051E-6</v>
      </c>
      <c r="X297">
        <v>0</v>
      </c>
      <c r="Y297">
        <v>0</v>
      </c>
      <c r="Z297" s="38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8">
        <v>0</v>
      </c>
    </row>
    <row r="298" spans="7:32">
      <c r="G298" s="31">
        <v>-5.0681384004740001E-3</v>
      </c>
      <c r="H298">
        <v>-1.4255537541264999E-3</v>
      </c>
      <c r="I298">
        <v>2.9824143762090002E-3</v>
      </c>
      <c r="J298">
        <v>-3.0853976247200039E-4</v>
      </c>
      <c r="K298">
        <v>-5.6127795706844997E-3</v>
      </c>
      <c r="L298" s="38">
        <v>-2.5621785692190001E-3</v>
      </c>
      <c r="M298">
        <v>0</v>
      </c>
      <c r="N298">
        <v>0</v>
      </c>
      <c r="O298">
        <v>0</v>
      </c>
      <c r="P298">
        <v>0</v>
      </c>
      <c r="Q298">
        <v>0</v>
      </c>
      <c r="R298" s="38">
        <v>0</v>
      </c>
      <c r="U298" s="31">
        <v>-1.9158630400056831E-6</v>
      </c>
      <c r="V298">
        <v>1.1447296000000051E-6</v>
      </c>
      <c r="W298">
        <v>0.28672164476927997</v>
      </c>
      <c r="X298">
        <v>0</v>
      </c>
      <c r="Y298">
        <v>0</v>
      </c>
      <c r="Z298" s="3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8">
        <v>0</v>
      </c>
    </row>
    <row r="299" spans="7:32">
      <c r="G299" s="31">
        <v>-2.394876348461499E-3</v>
      </c>
      <c r="H299">
        <v>-1.954922905238E-3</v>
      </c>
      <c r="I299">
        <v>3.0853976247199974E-4</v>
      </c>
      <c r="J299">
        <v>-4.0700937051400045E-4</v>
      </c>
      <c r="K299">
        <v>-1.7987560730949988E-4</v>
      </c>
      <c r="L299" s="38">
        <v>-3.4074040451490002E-3</v>
      </c>
      <c r="M299">
        <v>0</v>
      </c>
      <c r="N299">
        <v>0</v>
      </c>
      <c r="O299">
        <v>0</v>
      </c>
      <c r="P299">
        <v>0</v>
      </c>
      <c r="Q299">
        <v>0</v>
      </c>
      <c r="R299" s="38">
        <v>0</v>
      </c>
      <c r="U299" s="31">
        <v>0</v>
      </c>
      <c r="V299">
        <v>0</v>
      </c>
      <c r="W299">
        <v>0</v>
      </c>
      <c r="X299">
        <v>0.42304338066433106</v>
      </c>
      <c r="Y299">
        <v>-0.14219403604189104</v>
      </c>
      <c r="Z299" s="38">
        <v>-2.6102987602994007E-2</v>
      </c>
      <c r="AA299">
        <v>0</v>
      </c>
      <c r="AB299">
        <v>0</v>
      </c>
      <c r="AC299">
        <v>0</v>
      </c>
      <c r="AD299">
        <v>0</v>
      </c>
      <c r="AE299">
        <v>0</v>
      </c>
      <c r="AF299" s="38">
        <v>0</v>
      </c>
    </row>
    <row r="300" spans="7:32">
      <c r="G300" s="31">
        <v>-6.5504926275534994E-3</v>
      </c>
      <c r="H300">
        <v>-1.3672873635149998E-3</v>
      </c>
      <c r="I300">
        <v>5.6127795706844997E-3</v>
      </c>
      <c r="J300">
        <v>-1.7987560730950002E-4</v>
      </c>
      <c r="K300">
        <v>-9.573244037503998E-3</v>
      </c>
      <c r="L300" s="38">
        <v>-2.9667013854469994E-3</v>
      </c>
      <c r="M300">
        <v>0</v>
      </c>
      <c r="N300">
        <v>0</v>
      </c>
      <c r="O300">
        <v>0</v>
      </c>
      <c r="P300">
        <v>0</v>
      </c>
      <c r="Q300">
        <v>0</v>
      </c>
      <c r="R300" s="38">
        <v>0</v>
      </c>
      <c r="U300" s="31">
        <v>0</v>
      </c>
      <c r="V300">
        <v>0</v>
      </c>
      <c r="W300">
        <v>0</v>
      </c>
      <c r="X300">
        <v>-0.14219403604189107</v>
      </c>
      <c r="Y300">
        <v>0.31560321881376907</v>
      </c>
      <c r="Z300" s="38">
        <v>-1.0111380493831992E-2</v>
      </c>
      <c r="AA300">
        <v>0</v>
      </c>
      <c r="AB300">
        <v>0</v>
      </c>
      <c r="AC300">
        <v>0</v>
      </c>
      <c r="AD300">
        <v>0</v>
      </c>
      <c r="AE300">
        <v>0</v>
      </c>
      <c r="AF300" s="38">
        <v>0</v>
      </c>
    </row>
    <row r="301" spans="7:32" ht="15" thickBot="1">
      <c r="G301" s="32">
        <v>-4.7470138441254991E-3</v>
      </c>
      <c r="H301" s="33">
        <v>-2.3729915753E-3</v>
      </c>
      <c r="I301" s="33">
        <v>2.5621785692190001E-3</v>
      </c>
      <c r="J301" s="33">
        <v>-3.4074040451490002E-3</v>
      </c>
      <c r="K301" s="33">
        <v>-2.9667013854469994E-3</v>
      </c>
      <c r="L301" s="39">
        <v>-4.6897385363609996E-3</v>
      </c>
      <c r="M301">
        <v>0</v>
      </c>
      <c r="N301">
        <v>0</v>
      </c>
      <c r="O301">
        <v>0</v>
      </c>
      <c r="P301">
        <v>0</v>
      </c>
      <c r="Q301">
        <v>0</v>
      </c>
      <c r="R301" s="38">
        <v>0</v>
      </c>
      <c r="U301" s="32">
        <v>0</v>
      </c>
      <c r="V301" s="33">
        <v>0</v>
      </c>
      <c r="W301" s="33">
        <v>0</v>
      </c>
      <c r="X301" s="33">
        <v>-2.6102987602994E-2</v>
      </c>
      <c r="Y301" s="33">
        <v>-1.0111380493832006E-2</v>
      </c>
      <c r="Z301" s="39">
        <v>0.24328466301229798</v>
      </c>
      <c r="AA301">
        <v>0</v>
      </c>
      <c r="AB301">
        <v>0</v>
      </c>
      <c r="AC301">
        <v>0</v>
      </c>
      <c r="AD301">
        <v>0</v>
      </c>
      <c r="AE301">
        <v>0</v>
      </c>
      <c r="AF301" s="38">
        <v>0</v>
      </c>
    </row>
    <row r="302" spans="7:32">
      <c r="G302" s="31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8">
        <v>0</v>
      </c>
      <c r="U302" s="31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0.28671715972300799</v>
      </c>
      <c r="AB302">
        <v>1.2888063998656163E-7</v>
      </c>
      <c r="AC302">
        <v>-5.6340480003580495E-8</v>
      </c>
      <c r="AD302">
        <v>0</v>
      </c>
      <c r="AE302">
        <v>0</v>
      </c>
      <c r="AF302" s="38">
        <v>0</v>
      </c>
    </row>
    <row r="303" spans="7:32">
      <c r="G303" s="31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8">
        <v>0</v>
      </c>
      <c r="U303" s="31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1.2888064000737831E-7</v>
      </c>
      <c r="AB303">
        <v>0.28671858317311993</v>
      </c>
      <c r="AC303">
        <v>-3.4870886400639733E-7</v>
      </c>
      <c r="AD303">
        <v>0</v>
      </c>
      <c r="AE303">
        <v>0</v>
      </c>
      <c r="AF303" s="38">
        <v>0</v>
      </c>
    </row>
    <row r="304" spans="7:32">
      <c r="G304" s="31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8">
        <v>0</v>
      </c>
      <c r="U304" s="31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-5.6340480003580495E-8</v>
      </c>
      <c r="AB304">
        <v>-3.4870886399251955E-7</v>
      </c>
      <c r="AC304">
        <v>0.28671948026265598</v>
      </c>
      <c r="AD304">
        <v>0</v>
      </c>
      <c r="AE304">
        <v>0</v>
      </c>
      <c r="AF304" s="38">
        <v>0</v>
      </c>
    </row>
    <row r="305" spans="7:32">
      <c r="G305" s="31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8">
        <v>0</v>
      </c>
      <c r="U305" s="31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0.42317318390057707</v>
      </c>
      <c r="AE305">
        <v>-0.14216130730063403</v>
      </c>
      <c r="AF305" s="38">
        <v>-2.6080283947971003E-2</v>
      </c>
    </row>
    <row r="306" spans="7:32">
      <c r="G306" s="31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8">
        <v>0</v>
      </c>
      <c r="U306" s="31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-0.14216130730063403</v>
      </c>
      <c r="AE306">
        <v>0.31541648320072402</v>
      </c>
      <c r="AF306" s="38">
        <v>-1.0103202244938006E-2</v>
      </c>
    </row>
    <row r="307" spans="7:32" ht="15" thickBot="1">
      <c r="G307" s="32">
        <v>0</v>
      </c>
      <c r="H307" s="33">
        <v>0</v>
      </c>
      <c r="I307" s="33">
        <v>0</v>
      </c>
      <c r="J307" s="33">
        <v>0</v>
      </c>
      <c r="K307" s="33">
        <v>0</v>
      </c>
      <c r="L307" s="33">
        <v>0</v>
      </c>
      <c r="M307" s="33">
        <v>0</v>
      </c>
      <c r="N307" s="33">
        <v>0</v>
      </c>
      <c r="O307" s="33">
        <v>0</v>
      </c>
      <c r="P307" s="33">
        <v>0</v>
      </c>
      <c r="Q307" s="33">
        <v>0</v>
      </c>
      <c r="R307" s="39">
        <v>0</v>
      </c>
      <c r="U307" s="32">
        <v>0</v>
      </c>
      <c r="V307" s="33">
        <v>0</v>
      </c>
      <c r="W307" s="33">
        <v>0</v>
      </c>
      <c r="X307" s="33">
        <v>0</v>
      </c>
      <c r="Y307" s="33">
        <v>0</v>
      </c>
      <c r="Z307" s="33">
        <v>0</v>
      </c>
      <c r="AA307" s="33">
        <v>0</v>
      </c>
      <c r="AB307" s="33">
        <v>0</v>
      </c>
      <c r="AC307" s="33">
        <v>0</v>
      </c>
      <c r="AD307" s="33">
        <v>-2.6080283947971E-2</v>
      </c>
      <c r="AE307" s="33">
        <v>-1.0103202244937992E-2</v>
      </c>
      <c r="AF307" s="39">
        <v>0.24333404814960299</v>
      </c>
    </row>
    <row r="309" spans="7:32" ht="15" thickBot="1">
      <c r="G309" s="45" t="s">
        <v>32</v>
      </c>
      <c r="H309">
        <v>4</v>
      </c>
      <c r="U309" s="45" t="s">
        <v>32</v>
      </c>
      <c r="V309">
        <v>4</v>
      </c>
    </row>
    <row r="310" spans="7:32">
      <c r="G310" s="24">
        <f t="array" ref="G310:R321">TRANSPOSE(G58:R69)</f>
        <v>-0.60300073998283799</v>
      </c>
      <c r="H310" s="25">
        <v>-0.23850311341543451</v>
      </c>
      <c r="I310" s="25">
        <v>0.17221830237390601</v>
      </c>
      <c r="J310" s="25">
        <v>1.454980312409402E-2</v>
      </c>
      <c r="K310" s="25">
        <v>-0.44524240453325498</v>
      </c>
      <c r="L310" s="34">
        <v>-0.45515079007838344</v>
      </c>
      <c r="M310" s="35">
        <v>0</v>
      </c>
      <c r="N310" s="35">
        <v>0</v>
      </c>
      <c r="O310" s="35">
        <v>0</v>
      </c>
      <c r="P310" s="35">
        <v>0</v>
      </c>
      <c r="Q310" s="35">
        <v>0</v>
      </c>
      <c r="R310" s="41">
        <v>0</v>
      </c>
      <c r="U310" s="24">
        <f t="array" ref="U310:AF321">TRANSPOSE(U58:AF69)</f>
        <v>0.28672264866201602</v>
      </c>
      <c r="V310" s="25">
        <v>5.2670464004145323E-8</v>
      </c>
      <c r="W310" s="25">
        <v>-2.0472381440164722E-6</v>
      </c>
      <c r="X310" s="25">
        <v>0</v>
      </c>
      <c r="Y310" s="25">
        <v>0</v>
      </c>
      <c r="Z310" s="34">
        <v>0</v>
      </c>
      <c r="AA310" s="35">
        <v>0</v>
      </c>
      <c r="AB310" s="35">
        <v>0</v>
      </c>
      <c r="AC310" s="35">
        <v>0</v>
      </c>
      <c r="AD310" s="35">
        <v>0</v>
      </c>
      <c r="AE310" s="35">
        <v>0</v>
      </c>
      <c r="AF310" s="41">
        <v>0</v>
      </c>
    </row>
    <row r="311" spans="7:32">
      <c r="G311" s="31">
        <v>-0.23850311341543454</v>
      </c>
      <c r="H311">
        <v>-0.13410236344781701</v>
      </c>
      <c r="I311">
        <v>8.1523119829227497E-2</v>
      </c>
      <c r="J311">
        <v>1.3920528921209012E-2</v>
      </c>
      <c r="K311">
        <v>-0.21724776785760655</v>
      </c>
      <c r="L311" s="38">
        <v>-0.24150823154600254</v>
      </c>
      <c r="M311">
        <v>0</v>
      </c>
      <c r="N311">
        <v>0</v>
      </c>
      <c r="O311">
        <v>0</v>
      </c>
      <c r="P311">
        <v>0</v>
      </c>
      <c r="Q311">
        <v>0</v>
      </c>
      <c r="R311" s="38">
        <v>0</v>
      </c>
      <c r="U311" s="31">
        <v>5.2670464011084217E-8</v>
      </c>
      <c r="V311">
        <v>0.28672280337612799</v>
      </c>
      <c r="W311">
        <v>-5.393203200698693E-8</v>
      </c>
      <c r="X311">
        <v>0</v>
      </c>
      <c r="Y311">
        <v>0</v>
      </c>
      <c r="Z311" s="38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8">
        <v>0</v>
      </c>
    </row>
    <row r="312" spans="7:32">
      <c r="G312" s="31">
        <v>0.17221830237390603</v>
      </c>
      <c r="H312">
        <v>8.1523119829227511E-2</v>
      </c>
      <c r="I312">
        <v>-3.0885289646760013E-2</v>
      </c>
      <c r="J312">
        <v>-3.5789919280140019E-2</v>
      </c>
      <c r="K312">
        <v>0.11388175008008598</v>
      </c>
      <c r="L312" s="38">
        <v>0.12874789111813251</v>
      </c>
      <c r="M312">
        <v>0</v>
      </c>
      <c r="N312">
        <v>0</v>
      </c>
      <c r="O312">
        <v>0</v>
      </c>
      <c r="P312">
        <v>0</v>
      </c>
      <c r="Q312">
        <v>0</v>
      </c>
      <c r="R312" s="38">
        <v>0</v>
      </c>
      <c r="U312" s="31">
        <v>-2.0472381440095333E-6</v>
      </c>
      <c r="V312">
        <v>-5.393203200698693E-8</v>
      </c>
      <c r="W312">
        <v>0.28671971391078399</v>
      </c>
      <c r="X312">
        <v>0</v>
      </c>
      <c r="Y312">
        <v>0</v>
      </c>
      <c r="Z312" s="38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8">
        <v>0</v>
      </c>
    </row>
    <row r="313" spans="7:32">
      <c r="G313" s="31">
        <v>-1.454980312409403E-2</v>
      </c>
      <c r="H313">
        <v>-1.3920528921209017E-2</v>
      </c>
      <c r="I313">
        <v>3.5789919280140019E-2</v>
      </c>
      <c r="J313">
        <v>-0.12162441229618301</v>
      </c>
      <c r="K313">
        <v>3.2468223420104442E-2</v>
      </c>
      <c r="L313" s="38">
        <v>-0.204475991437919</v>
      </c>
      <c r="M313">
        <v>0</v>
      </c>
      <c r="N313">
        <v>0</v>
      </c>
      <c r="O313">
        <v>0</v>
      </c>
      <c r="P313">
        <v>0</v>
      </c>
      <c r="Q313">
        <v>0</v>
      </c>
      <c r="R313" s="38">
        <v>0</v>
      </c>
      <c r="U313" s="31">
        <v>0</v>
      </c>
      <c r="V313">
        <v>0</v>
      </c>
      <c r="W313">
        <v>0</v>
      </c>
      <c r="X313">
        <v>0.42326391359736903</v>
      </c>
      <c r="Y313">
        <v>-0.14221257013923097</v>
      </c>
      <c r="Z313" s="38">
        <v>-2.5499079728455002E-2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8">
        <v>0</v>
      </c>
    </row>
    <row r="314" spans="7:32">
      <c r="G314" s="31">
        <v>0.44524240453325498</v>
      </c>
      <c r="H314">
        <v>0.21724776785760649</v>
      </c>
      <c r="I314">
        <v>-0.11388175008008597</v>
      </c>
      <c r="J314">
        <v>3.2468223420104469E-2</v>
      </c>
      <c r="K314">
        <v>0.268605811672051</v>
      </c>
      <c r="L314" s="38">
        <v>0.48495468794874441</v>
      </c>
      <c r="M314">
        <v>0</v>
      </c>
      <c r="N314">
        <v>0</v>
      </c>
      <c r="O314">
        <v>0</v>
      </c>
      <c r="P314">
        <v>0</v>
      </c>
      <c r="Q314">
        <v>0</v>
      </c>
      <c r="R314" s="38">
        <v>0</v>
      </c>
      <c r="U314" s="31">
        <v>0</v>
      </c>
      <c r="V314">
        <v>0</v>
      </c>
      <c r="W314">
        <v>0</v>
      </c>
      <c r="X314">
        <v>-0.14221257013923103</v>
      </c>
      <c r="Y314">
        <v>0.31533983310966701</v>
      </c>
      <c r="Z314" s="38">
        <v>-1.0456350447398982E-2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8">
        <v>0</v>
      </c>
    </row>
    <row r="315" spans="7:32" ht="15" thickBot="1">
      <c r="G315" s="32">
        <v>0.45515079007838349</v>
      </c>
      <c r="H315" s="33">
        <v>0.24150823154600254</v>
      </c>
      <c r="I315" s="33">
        <v>-0.12874789111813248</v>
      </c>
      <c r="J315" s="33">
        <v>-0.204475991437919</v>
      </c>
      <c r="K315" s="33">
        <v>0.48495468794874447</v>
      </c>
      <c r="L315" s="39">
        <v>0.21123206277885298</v>
      </c>
      <c r="M315">
        <v>0</v>
      </c>
      <c r="N315">
        <v>0</v>
      </c>
      <c r="O315">
        <v>0</v>
      </c>
      <c r="P315">
        <v>0</v>
      </c>
      <c r="Q315">
        <v>0</v>
      </c>
      <c r="R315" s="38">
        <v>0</v>
      </c>
      <c r="U315" s="32">
        <v>0</v>
      </c>
      <c r="V315" s="33">
        <v>0</v>
      </c>
      <c r="W315" s="33">
        <v>0</v>
      </c>
      <c r="X315" s="33">
        <v>-2.5499079728455002E-2</v>
      </c>
      <c r="Y315" s="33">
        <v>-1.0456350447398982E-2</v>
      </c>
      <c r="Z315" s="39">
        <v>0.243333319445657</v>
      </c>
      <c r="AA315">
        <v>0</v>
      </c>
      <c r="AB315">
        <v>0</v>
      </c>
      <c r="AC315">
        <v>0</v>
      </c>
      <c r="AD315">
        <v>0</v>
      </c>
      <c r="AE315">
        <v>0</v>
      </c>
      <c r="AF315" s="38">
        <v>0</v>
      </c>
    </row>
    <row r="316" spans="7:32">
      <c r="G316" s="31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8">
        <v>0</v>
      </c>
      <c r="U316" s="31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0.28672293695897599</v>
      </c>
      <c r="AB316">
        <v>6.7479551999621856E-7</v>
      </c>
      <c r="AC316">
        <v>-6.454067200817315E-8</v>
      </c>
      <c r="AD316">
        <v>0</v>
      </c>
      <c r="AE316">
        <v>0</v>
      </c>
      <c r="AF316" s="38">
        <v>0</v>
      </c>
    </row>
    <row r="317" spans="7:32">
      <c r="G317" s="31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8">
        <v>0</v>
      </c>
      <c r="U317" s="31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6.7479551999621856E-7</v>
      </c>
      <c r="AB317">
        <v>0.28672088705433596</v>
      </c>
      <c r="AC317">
        <v>8.5302067198700371E-7</v>
      </c>
      <c r="AD317">
        <v>0</v>
      </c>
      <c r="AE317">
        <v>0</v>
      </c>
      <c r="AF317" s="38">
        <v>0</v>
      </c>
    </row>
    <row r="318" spans="7:32">
      <c r="G318" s="31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8">
        <v>0</v>
      </c>
      <c r="U318" s="31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-6.454067200817315E-8</v>
      </c>
      <c r="AB318">
        <v>8.5302067198700371E-7</v>
      </c>
      <c r="AC318">
        <v>0.28672051431833601</v>
      </c>
      <c r="AD318">
        <v>0</v>
      </c>
      <c r="AE318">
        <v>0</v>
      </c>
      <c r="AF318" s="38">
        <v>0</v>
      </c>
    </row>
    <row r="319" spans="7:32">
      <c r="G319" s="31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8">
        <v>0</v>
      </c>
      <c r="U319" s="31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0.42320844010160302</v>
      </c>
      <c r="AE319">
        <v>-0.14222436543231098</v>
      </c>
      <c r="AF319" s="38">
        <v>-2.5544820786373004E-2</v>
      </c>
    </row>
    <row r="320" spans="7:32">
      <c r="G320" s="31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8">
        <v>0</v>
      </c>
      <c r="U320" s="31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-0.14222436543231098</v>
      </c>
      <c r="AE320">
        <v>0.31539912727620301</v>
      </c>
      <c r="AF320" s="38">
        <v>-1.0427595018919017E-2</v>
      </c>
    </row>
    <row r="321" spans="7:32" ht="15" thickBot="1">
      <c r="G321" s="32">
        <v>0</v>
      </c>
      <c r="H321" s="33">
        <v>0</v>
      </c>
      <c r="I321" s="33">
        <v>0</v>
      </c>
      <c r="J321" s="33">
        <v>0</v>
      </c>
      <c r="K321" s="33">
        <v>0</v>
      </c>
      <c r="L321" s="33">
        <v>0</v>
      </c>
      <c r="M321" s="33">
        <v>0</v>
      </c>
      <c r="N321" s="33">
        <v>0</v>
      </c>
      <c r="O321" s="33">
        <v>0</v>
      </c>
      <c r="P321" s="33">
        <v>0</v>
      </c>
      <c r="Q321" s="33">
        <v>0</v>
      </c>
      <c r="R321" s="39">
        <v>0</v>
      </c>
      <c r="U321" s="32">
        <v>0</v>
      </c>
      <c r="V321" s="33">
        <v>0</v>
      </c>
      <c r="W321" s="33">
        <v>0</v>
      </c>
      <c r="X321" s="33">
        <v>0</v>
      </c>
      <c r="Y321" s="33">
        <v>0</v>
      </c>
      <c r="Z321" s="33">
        <v>0</v>
      </c>
      <c r="AA321" s="33">
        <v>0</v>
      </c>
      <c r="AB321" s="33">
        <v>0</v>
      </c>
      <c r="AC321" s="33">
        <v>0</v>
      </c>
      <c r="AD321" s="33">
        <v>-2.5544820786372997E-2</v>
      </c>
      <c r="AE321" s="33">
        <v>-1.0427595018919003E-2</v>
      </c>
      <c r="AF321" s="39">
        <v>0.243327459891713</v>
      </c>
    </row>
    <row r="323" spans="7:32" ht="15" thickBot="1">
      <c r="G323" s="45" t="s">
        <v>33</v>
      </c>
      <c r="H323">
        <v>3</v>
      </c>
      <c r="U323" s="45" t="s">
        <v>33</v>
      </c>
      <c r="V323">
        <v>3</v>
      </c>
    </row>
    <row r="324" spans="7:32">
      <c r="G324" s="24">
        <f t="array" ref="G324:R335">TRANSPOSE(G44:R55)</f>
        <v>-4.6316064724644009E-2</v>
      </c>
      <c r="H324" s="25">
        <v>-3.0588571164568007E-2</v>
      </c>
      <c r="I324" s="25">
        <v>-0.11971534284834001</v>
      </c>
      <c r="J324" s="25">
        <v>2.9617034783957507E-2</v>
      </c>
      <c r="K324" s="25">
        <v>0.163704653094778</v>
      </c>
      <c r="L324" s="34">
        <v>-3.41860646314045E-2</v>
      </c>
      <c r="M324" s="35">
        <v>0</v>
      </c>
      <c r="N324" s="35">
        <v>0</v>
      </c>
      <c r="O324" s="35">
        <v>0</v>
      </c>
      <c r="P324" s="35">
        <v>0</v>
      </c>
      <c r="Q324" s="35">
        <v>0</v>
      </c>
      <c r="R324" s="41">
        <v>0</v>
      </c>
      <c r="U324" s="24">
        <f t="array" ref="U324:AF335">TRANSPOSE(U44:AF55)</f>
        <v>0.28671842458828795</v>
      </c>
      <c r="V324" s="25">
        <v>2.3298007040262192E-6</v>
      </c>
      <c r="W324" s="25">
        <v>-1.7573642239962495E-6</v>
      </c>
      <c r="X324" s="25">
        <v>0</v>
      </c>
      <c r="Y324" s="25">
        <v>0</v>
      </c>
      <c r="Z324" s="34">
        <v>0</v>
      </c>
      <c r="AA324" s="35">
        <v>0</v>
      </c>
      <c r="AB324" s="35">
        <v>0</v>
      </c>
      <c r="AC324" s="35">
        <v>0</v>
      </c>
      <c r="AD324" s="35">
        <v>0</v>
      </c>
      <c r="AE324" s="35">
        <v>0</v>
      </c>
      <c r="AF324" s="41">
        <v>0</v>
      </c>
    </row>
    <row r="325" spans="7:32">
      <c r="G325" s="31">
        <v>-3.0588571164568003E-2</v>
      </c>
      <c r="H325">
        <v>-6.8237643493186992E-2</v>
      </c>
      <c r="I325">
        <v>-8.1683981727631499E-2</v>
      </c>
      <c r="J325">
        <v>4.8662488938160504E-2</v>
      </c>
      <c r="K325">
        <v>8.0999144674365531E-2</v>
      </c>
      <c r="L325" s="38">
        <v>-7.4185604340303496E-2</v>
      </c>
      <c r="M325">
        <v>0</v>
      </c>
      <c r="N325">
        <v>0</v>
      </c>
      <c r="O325">
        <v>0</v>
      </c>
      <c r="P325">
        <v>0</v>
      </c>
      <c r="Q325">
        <v>0</v>
      </c>
      <c r="R325" s="38">
        <v>0</v>
      </c>
      <c r="U325" s="31">
        <v>2.3298007040331581E-6</v>
      </c>
      <c r="V325">
        <v>0.28672028620390394</v>
      </c>
      <c r="W325">
        <v>1.1014635519918103E-6</v>
      </c>
      <c r="X325">
        <v>0</v>
      </c>
      <c r="Y325">
        <v>0</v>
      </c>
      <c r="Z325" s="38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8">
        <v>0</v>
      </c>
    </row>
    <row r="326" spans="7:32">
      <c r="G326" s="31">
        <v>-0.11971534284834001</v>
      </c>
      <c r="H326">
        <v>-8.1683981727631499E-2</v>
      </c>
      <c r="I326">
        <v>-0.26013633489884402</v>
      </c>
      <c r="J326">
        <v>6.8685402509437499E-2</v>
      </c>
      <c r="K326">
        <v>0.29013109060077702</v>
      </c>
      <c r="L326" s="38">
        <v>-7.7040428045003995E-2</v>
      </c>
      <c r="M326">
        <v>0</v>
      </c>
      <c r="N326">
        <v>0</v>
      </c>
      <c r="O326">
        <v>0</v>
      </c>
      <c r="P326">
        <v>0</v>
      </c>
      <c r="Q326">
        <v>0</v>
      </c>
      <c r="R326" s="38">
        <v>0</v>
      </c>
      <c r="U326" s="31">
        <v>-1.7573642239962495E-6</v>
      </c>
      <c r="V326">
        <v>1.1014635520056881E-6</v>
      </c>
      <c r="W326">
        <v>0.286717882028032</v>
      </c>
      <c r="X326">
        <v>0</v>
      </c>
      <c r="Y326">
        <v>0</v>
      </c>
      <c r="Z326" s="38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8">
        <v>0</v>
      </c>
    </row>
    <row r="327" spans="7:32">
      <c r="G327" s="31">
        <v>-2.9617034783957497E-2</v>
      </c>
      <c r="H327">
        <v>-4.8662488938160497E-2</v>
      </c>
      <c r="I327">
        <v>-6.8685402509437499E-2</v>
      </c>
      <c r="J327">
        <v>-7.7300317880675998E-2</v>
      </c>
      <c r="K327">
        <v>4.0123126098659499E-2</v>
      </c>
      <c r="L327" s="38">
        <v>-1.4016547752416005E-2</v>
      </c>
      <c r="M327">
        <v>0</v>
      </c>
      <c r="N327">
        <v>0</v>
      </c>
      <c r="O327">
        <v>0</v>
      </c>
      <c r="P327">
        <v>0</v>
      </c>
      <c r="Q327">
        <v>0</v>
      </c>
      <c r="R327" s="38">
        <v>0</v>
      </c>
      <c r="U327" s="31">
        <v>0</v>
      </c>
      <c r="V327">
        <v>0</v>
      </c>
      <c r="W327">
        <v>0</v>
      </c>
      <c r="X327">
        <v>0.42290623934285099</v>
      </c>
      <c r="Y327">
        <v>-0.14222752111707693</v>
      </c>
      <c r="Z327" s="38">
        <v>-2.6168561241294994E-2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8">
        <v>0</v>
      </c>
    </row>
    <row r="328" spans="7:32">
      <c r="G328" s="31">
        <v>-0.163704653094778</v>
      </c>
      <c r="H328">
        <v>-8.0999144674365503E-2</v>
      </c>
      <c r="I328">
        <v>-0.29013109060077702</v>
      </c>
      <c r="J328">
        <v>4.0123126098659506E-2</v>
      </c>
      <c r="K328">
        <v>0.27721198444834205</v>
      </c>
      <c r="L328" s="38">
        <v>-5.1360963793705E-2</v>
      </c>
      <c r="M328">
        <v>0</v>
      </c>
      <c r="N328">
        <v>0</v>
      </c>
      <c r="O328">
        <v>0</v>
      </c>
      <c r="P328">
        <v>0</v>
      </c>
      <c r="Q328">
        <v>0</v>
      </c>
      <c r="R328" s="38">
        <v>0</v>
      </c>
      <c r="U328" s="31">
        <v>0</v>
      </c>
      <c r="V328">
        <v>0</v>
      </c>
      <c r="W328">
        <v>0</v>
      </c>
      <c r="X328">
        <v>-0.14222752111707698</v>
      </c>
      <c r="Y328">
        <v>0.31575952329337698</v>
      </c>
      <c r="Z328" s="38">
        <v>-1.0076546075124995E-2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8">
        <v>0</v>
      </c>
    </row>
    <row r="329" spans="7:32" ht="15" thickBot="1">
      <c r="G329" s="32">
        <v>3.41860646314045E-2</v>
      </c>
      <c r="H329" s="33">
        <v>7.4185604340303496E-2</v>
      </c>
      <c r="I329" s="33">
        <v>7.7040428045003995E-2</v>
      </c>
      <c r="J329" s="33">
        <v>-1.4016547752416003E-2</v>
      </c>
      <c r="K329" s="33">
        <v>-5.1360963793705007E-2</v>
      </c>
      <c r="L329" s="39">
        <v>6.7498030769807982E-2</v>
      </c>
      <c r="M329">
        <v>0</v>
      </c>
      <c r="N329">
        <v>0</v>
      </c>
      <c r="O329">
        <v>0</v>
      </c>
      <c r="P329">
        <v>0</v>
      </c>
      <c r="Q329">
        <v>0</v>
      </c>
      <c r="R329" s="38">
        <v>0</v>
      </c>
      <c r="U329" s="32">
        <v>0</v>
      </c>
      <c r="V329" s="33">
        <v>0</v>
      </c>
      <c r="W329" s="33">
        <v>0</v>
      </c>
      <c r="X329" s="33">
        <v>-2.6168561241294994E-2</v>
      </c>
      <c r="Y329" s="33">
        <v>-1.0076546075124995E-2</v>
      </c>
      <c r="Z329" s="39">
        <v>0.24325836377610502</v>
      </c>
      <c r="AA329">
        <v>0</v>
      </c>
      <c r="AB329">
        <v>0</v>
      </c>
      <c r="AC329">
        <v>0</v>
      </c>
      <c r="AD329">
        <v>0</v>
      </c>
      <c r="AE329">
        <v>0</v>
      </c>
      <c r="AF329" s="38">
        <v>0</v>
      </c>
    </row>
    <row r="330" spans="7:32">
      <c r="G330" s="31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8">
        <v>0</v>
      </c>
      <c r="U330" s="31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0.28671917542195202</v>
      </c>
      <c r="AB330">
        <v>-6.1765222399146058E-7</v>
      </c>
      <c r="AC330">
        <v>1.9979223039937044E-6</v>
      </c>
      <c r="AD330">
        <v>0</v>
      </c>
      <c r="AE330">
        <v>0</v>
      </c>
      <c r="AF330" s="38">
        <v>0</v>
      </c>
    </row>
    <row r="331" spans="7:32">
      <c r="G331" s="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8">
        <v>0</v>
      </c>
      <c r="U331" s="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-6.1765222397758279E-7</v>
      </c>
      <c r="AB331">
        <v>0.28671704543641596</v>
      </c>
      <c r="AC331">
        <v>1.0813071359971893E-6</v>
      </c>
      <c r="AD331">
        <v>0</v>
      </c>
      <c r="AE331">
        <v>0</v>
      </c>
      <c r="AF331" s="38">
        <v>0</v>
      </c>
    </row>
    <row r="332" spans="7:32">
      <c r="G332" s="31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8">
        <v>0</v>
      </c>
      <c r="U332" s="31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1.9979223040145211E-6</v>
      </c>
      <c r="AB332">
        <v>1.0813071359971893E-6</v>
      </c>
      <c r="AC332">
        <v>0.28671973188812799</v>
      </c>
      <c r="AD332">
        <v>0</v>
      </c>
      <c r="AE332">
        <v>0</v>
      </c>
      <c r="AF332" s="38">
        <v>0</v>
      </c>
    </row>
    <row r="333" spans="7:32">
      <c r="G333" s="31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8">
        <v>0</v>
      </c>
      <c r="U333" s="31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0.42304643026156807</v>
      </c>
      <c r="AE333">
        <v>-0.14219780384882399</v>
      </c>
      <c r="AF333" s="38">
        <v>-2.611608846608799E-2</v>
      </c>
    </row>
    <row r="334" spans="7:32">
      <c r="G334" s="31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8">
        <v>0</v>
      </c>
      <c r="U334" s="31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-0.14219780384882399</v>
      </c>
      <c r="AE334">
        <v>0.31557588063901798</v>
      </c>
      <c r="AF334" s="38">
        <v>-1.008940203905398E-2</v>
      </c>
    </row>
    <row r="335" spans="7:32" ht="15" thickBot="1">
      <c r="G335" s="32">
        <v>0</v>
      </c>
      <c r="H335" s="33">
        <v>0</v>
      </c>
      <c r="I335" s="33">
        <v>0</v>
      </c>
      <c r="J335" s="33">
        <v>0</v>
      </c>
      <c r="K335" s="33">
        <v>0</v>
      </c>
      <c r="L335" s="33">
        <v>0</v>
      </c>
      <c r="M335" s="33">
        <v>0</v>
      </c>
      <c r="N335" s="33">
        <v>0</v>
      </c>
      <c r="O335" s="33">
        <v>0</v>
      </c>
      <c r="P335" s="33">
        <v>0</v>
      </c>
      <c r="Q335" s="33">
        <v>0</v>
      </c>
      <c r="R335" s="39">
        <v>0</v>
      </c>
      <c r="U335" s="32">
        <v>0</v>
      </c>
      <c r="V335" s="33">
        <v>0</v>
      </c>
      <c r="W335" s="33">
        <v>0</v>
      </c>
      <c r="X335" s="33">
        <v>0</v>
      </c>
      <c r="Y335" s="33">
        <v>0</v>
      </c>
      <c r="Z335" s="33">
        <v>0</v>
      </c>
      <c r="AA335" s="33">
        <v>0</v>
      </c>
      <c r="AB335" s="33">
        <v>0</v>
      </c>
      <c r="AC335" s="33">
        <v>0</v>
      </c>
      <c r="AD335" s="33">
        <v>-2.6116088466087997E-2</v>
      </c>
      <c r="AE335" s="33">
        <v>-1.0089402039053993E-2</v>
      </c>
      <c r="AF335" s="39">
        <v>0.24330316554468198</v>
      </c>
    </row>
    <row r="337" spans="7:32" ht="15" thickBot="1">
      <c r="G337" s="45" t="s">
        <v>34</v>
      </c>
      <c r="H337">
        <v>2</v>
      </c>
      <c r="U337" s="45" t="s">
        <v>34</v>
      </c>
      <c r="V337">
        <v>2</v>
      </c>
    </row>
    <row r="338" spans="7:32">
      <c r="G338" s="24">
        <f t="array" ref="G338:R349">TRANSPOSE(G30:R41)</f>
        <v>1.7524864413899998E-4</v>
      </c>
      <c r="H338" s="25">
        <v>2.8083665873000004E-4</v>
      </c>
      <c r="I338" s="25">
        <v>-2.2430972331199999E-4</v>
      </c>
      <c r="J338" s="25">
        <v>-2.6143565865750003E-4</v>
      </c>
      <c r="K338" s="25">
        <v>2.8775320956199999E-4</v>
      </c>
      <c r="L338" s="34">
        <v>1.063270479845E-4</v>
      </c>
      <c r="M338" s="35">
        <v>0</v>
      </c>
      <c r="N338" s="35">
        <v>0</v>
      </c>
      <c r="O338" s="35">
        <v>0</v>
      </c>
      <c r="P338" s="35">
        <v>0</v>
      </c>
      <c r="Q338" s="35">
        <v>0</v>
      </c>
      <c r="R338" s="41">
        <v>0</v>
      </c>
      <c r="U338" s="24">
        <f t="array" ref="U338:AF349">TRANSPOSE(U30:AF41)</f>
        <v>0.28672120952832003</v>
      </c>
      <c r="V338" s="25">
        <v>-1.1272396800016127E-6</v>
      </c>
      <c r="W338" s="25">
        <v>-2.976727040068794E-7</v>
      </c>
      <c r="X338" s="25">
        <v>0</v>
      </c>
      <c r="Y338" s="25">
        <v>0</v>
      </c>
      <c r="Z338" s="34">
        <v>0</v>
      </c>
      <c r="AA338" s="35">
        <v>0</v>
      </c>
      <c r="AB338" s="35">
        <v>0</v>
      </c>
      <c r="AC338" s="35">
        <v>0</v>
      </c>
      <c r="AD338" s="35">
        <v>0</v>
      </c>
      <c r="AE338" s="35">
        <v>0</v>
      </c>
      <c r="AF338" s="41">
        <v>0</v>
      </c>
    </row>
    <row r="339" spans="7:32">
      <c r="G339" s="31">
        <v>2.8083665872999993E-4</v>
      </c>
      <c r="H339">
        <v>1.7555994268799997E-4</v>
      </c>
      <c r="I339">
        <v>-2.3264567090299995E-4</v>
      </c>
      <c r="J339">
        <v>-1.4955630379199998E-4</v>
      </c>
      <c r="K339">
        <v>3.7690541772150005E-4</v>
      </c>
      <c r="L339" s="38">
        <v>1.8172033711E-4</v>
      </c>
      <c r="M339">
        <v>0</v>
      </c>
      <c r="N339">
        <v>0</v>
      </c>
      <c r="O339">
        <v>0</v>
      </c>
      <c r="P339">
        <v>0</v>
      </c>
      <c r="Q339">
        <v>0</v>
      </c>
      <c r="R339" s="38">
        <v>0</v>
      </c>
      <c r="U339" s="31">
        <v>-1.1272396800085516E-6</v>
      </c>
      <c r="V339">
        <v>0.28672218406092798</v>
      </c>
      <c r="W339">
        <v>4.4131942399106006E-7</v>
      </c>
      <c r="X339">
        <v>0</v>
      </c>
      <c r="Y339">
        <v>0</v>
      </c>
      <c r="Z339" s="38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8">
        <v>0</v>
      </c>
    </row>
    <row r="340" spans="7:32">
      <c r="G340" s="31">
        <v>-2.2430972331199996E-4</v>
      </c>
      <c r="H340">
        <v>-2.32645670903E-4</v>
      </c>
      <c r="I340">
        <v>8.9191228580000001E-5</v>
      </c>
      <c r="J340">
        <v>1.4674156057149998E-4</v>
      </c>
      <c r="K340">
        <v>-2.2798375501749998E-4</v>
      </c>
      <c r="L340" s="38">
        <v>-1.0046878823900002E-4</v>
      </c>
      <c r="M340">
        <v>0</v>
      </c>
      <c r="N340">
        <v>0</v>
      </c>
      <c r="O340">
        <v>0</v>
      </c>
      <c r="P340">
        <v>0</v>
      </c>
      <c r="Q340">
        <v>0</v>
      </c>
      <c r="R340" s="38">
        <v>0</v>
      </c>
      <c r="U340" s="31">
        <v>-2.9767270399300161E-7</v>
      </c>
      <c r="V340">
        <v>4.4131942399106006E-7</v>
      </c>
      <c r="W340">
        <v>0.28672220636774398</v>
      </c>
      <c r="X340">
        <v>0</v>
      </c>
      <c r="Y340">
        <v>0</v>
      </c>
      <c r="Z340" s="38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8">
        <v>0</v>
      </c>
    </row>
    <row r="341" spans="7:32">
      <c r="G341" s="31">
        <v>2.6143565865749998E-4</v>
      </c>
      <c r="H341">
        <v>1.4955630379199993E-4</v>
      </c>
      <c r="I341">
        <v>-1.4674156057150001E-4</v>
      </c>
      <c r="J341">
        <v>6.1398956813600006E-4</v>
      </c>
      <c r="K341">
        <v>-2.644712621235E-4</v>
      </c>
      <c r="L341" s="38">
        <v>4.31761487956E-4</v>
      </c>
      <c r="M341">
        <v>0</v>
      </c>
      <c r="N341">
        <v>0</v>
      </c>
      <c r="O341">
        <v>0</v>
      </c>
      <c r="P341">
        <v>0</v>
      </c>
      <c r="Q341">
        <v>0</v>
      </c>
      <c r="R341" s="38">
        <v>0</v>
      </c>
      <c r="U341" s="31">
        <v>0</v>
      </c>
      <c r="V341">
        <v>0</v>
      </c>
      <c r="W341">
        <v>0</v>
      </c>
      <c r="X341">
        <v>0.42297383117126403</v>
      </c>
      <c r="Y341">
        <v>-0.14223744455015203</v>
      </c>
      <c r="Z341" s="38">
        <v>-2.6040642558224011E-2</v>
      </c>
      <c r="AA341">
        <v>0</v>
      </c>
      <c r="AB341">
        <v>0</v>
      </c>
      <c r="AC341">
        <v>0</v>
      </c>
      <c r="AD341">
        <v>0</v>
      </c>
      <c r="AE341">
        <v>0</v>
      </c>
      <c r="AF341" s="38">
        <v>0</v>
      </c>
    </row>
    <row r="342" spans="7:32">
      <c r="G342" s="31">
        <v>-2.8775320956199999E-4</v>
      </c>
      <c r="H342">
        <v>-3.7690541772150005E-4</v>
      </c>
      <c r="I342">
        <v>2.2798375501750003E-4</v>
      </c>
      <c r="J342">
        <v>-2.6447126212350005E-4</v>
      </c>
      <c r="K342">
        <v>2.0063062505100003E-4</v>
      </c>
      <c r="L342" s="38">
        <v>-2.2377190936250004E-4</v>
      </c>
      <c r="M342">
        <v>0</v>
      </c>
      <c r="N342">
        <v>0</v>
      </c>
      <c r="O342">
        <v>0</v>
      </c>
      <c r="P342">
        <v>0</v>
      </c>
      <c r="Q342">
        <v>0</v>
      </c>
      <c r="R342" s="38">
        <v>0</v>
      </c>
      <c r="U342" s="31">
        <v>0</v>
      </c>
      <c r="V342">
        <v>0</v>
      </c>
      <c r="W342">
        <v>0</v>
      </c>
      <c r="X342">
        <v>-0.14223744455015203</v>
      </c>
      <c r="Y342">
        <v>0.31566745340631408</v>
      </c>
      <c r="Z342" s="38">
        <v>-1.0136499153955994E-2</v>
      </c>
      <c r="AA342">
        <v>0</v>
      </c>
      <c r="AB342">
        <v>0</v>
      </c>
      <c r="AC342">
        <v>0</v>
      </c>
      <c r="AD342">
        <v>0</v>
      </c>
      <c r="AE342">
        <v>0</v>
      </c>
      <c r="AF342" s="38">
        <v>0</v>
      </c>
    </row>
    <row r="343" spans="7:32" ht="15" thickBot="1">
      <c r="G343" s="32">
        <v>-1.063270479845E-4</v>
      </c>
      <c r="H343" s="33">
        <v>-1.8172033711000003E-4</v>
      </c>
      <c r="I343" s="33">
        <v>1.0046878823899999E-4</v>
      </c>
      <c r="J343" s="33">
        <v>4.3176148795600006E-4</v>
      </c>
      <c r="K343" s="33">
        <v>-2.2377190936250006E-4</v>
      </c>
      <c r="L343" s="39">
        <v>-6.3462844440199994E-4</v>
      </c>
      <c r="M343">
        <v>0</v>
      </c>
      <c r="N343">
        <v>0</v>
      </c>
      <c r="O343">
        <v>0</v>
      </c>
      <c r="P343">
        <v>0</v>
      </c>
      <c r="Q343">
        <v>0</v>
      </c>
      <c r="R343" s="38">
        <v>0</v>
      </c>
      <c r="U343" s="32">
        <v>0</v>
      </c>
      <c r="V343" s="33">
        <v>0</v>
      </c>
      <c r="W343" s="33">
        <v>0</v>
      </c>
      <c r="X343" s="33">
        <v>-2.6040642558224004E-2</v>
      </c>
      <c r="Y343" s="33">
        <v>-1.0136499153955994E-2</v>
      </c>
      <c r="Z343" s="39">
        <v>0.243295917725352</v>
      </c>
      <c r="AA343">
        <v>0</v>
      </c>
      <c r="AB343">
        <v>0</v>
      </c>
      <c r="AC343">
        <v>0</v>
      </c>
      <c r="AD343">
        <v>0</v>
      </c>
      <c r="AE343">
        <v>0</v>
      </c>
      <c r="AF343" s="38">
        <v>0</v>
      </c>
    </row>
    <row r="344" spans="7:32">
      <c r="G344" s="31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8">
        <v>0</v>
      </c>
      <c r="U344" s="31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0.28671971322265594</v>
      </c>
      <c r="AB344">
        <v>-1.4390476800463237E-7</v>
      </c>
      <c r="AC344">
        <v>-2.1889064959826343E-6</v>
      </c>
      <c r="AD344">
        <v>0</v>
      </c>
      <c r="AE344">
        <v>0</v>
      </c>
      <c r="AF344" s="38">
        <v>0</v>
      </c>
    </row>
    <row r="345" spans="7:32">
      <c r="G345" s="31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8">
        <v>0</v>
      </c>
      <c r="U345" s="31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-1.4390476800463237E-7</v>
      </c>
      <c r="AB345">
        <v>0.28672283167539203</v>
      </c>
      <c r="AC345">
        <v>-9.3886463996273317E-7</v>
      </c>
      <c r="AD345">
        <v>0</v>
      </c>
      <c r="AE345">
        <v>0</v>
      </c>
      <c r="AF345" s="38">
        <v>0</v>
      </c>
    </row>
    <row r="346" spans="7:32">
      <c r="G346" s="31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8">
        <v>0</v>
      </c>
      <c r="U346" s="31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-2.1889064959965121E-6</v>
      </c>
      <c r="AB346">
        <v>-9.3886463999048875E-7</v>
      </c>
      <c r="AC346">
        <v>0.28672088954879993</v>
      </c>
      <c r="AD346">
        <v>0</v>
      </c>
      <c r="AE346">
        <v>0</v>
      </c>
      <c r="AF346" s="38">
        <v>0</v>
      </c>
    </row>
    <row r="347" spans="7:32">
      <c r="G347" s="31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8">
        <v>0</v>
      </c>
      <c r="U347" s="31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0.42294074553141803</v>
      </c>
      <c r="AE347">
        <v>-0.14225414922599403</v>
      </c>
      <c r="AF347" s="38">
        <v>-2.5989279701529994E-2</v>
      </c>
    </row>
    <row r="348" spans="7:32">
      <c r="G348" s="31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8">
        <v>0</v>
      </c>
      <c r="U348" s="31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-0.14225414922599403</v>
      </c>
      <c r="AE348">
        <v>0.31570115815066602</v>
      </c>
      <c r="AF348" s="38">
        <v>-1.0168634534853976E-2</v>
      </c>
    </row>
    <row r="349" spans="7:32" ht="15" thickBot="1">
      <c r="G349" s="32">
        <v>0</v>
      </c>
      <c r="H349" s="33">
        <v>0</v>
      </c>
      <c r="I349" s="33">
        <v>0</v>
      </c>
      <c r="J349" s="33">
        <v>0</v>
      </c>
      <c r="K349" s="33">
        <v>0</v>
      </c>
      <c r="L349" s="33">
        <v>0</v>
      </c>
      <c r="M349" s="33">
        <v>0</v>
      </c>
      <c r="N349" s="33">
        <v>0</v>
      </c>
      <c r="O349" s="33">
        <v>0</v>
      </c>
      <c r="P349" s="33">
        <v>0</v>
      </c>
      <c r="Q349" s="33">
        <v>0</v>
      </c>
      <c r="R349" s="39">
        <v>0</v>
      </c>
      <c r="U349" s="32">
        <v>0</v>
      </c>
      <c r="V349" s="33">
        <v>0</v>
      </c>
      <c r="W349" s="33">
        <v>0</v>
      </c>
      <c r="X349" s="33">
        <v>0</v>
      </c>
      <c r="Y349" s="33">
        <v>0</v>
      </c>
      <c r="Z349" s="33">
        <v>0</v>
      </c>
      <c r="AA349" s="33">
        <v>0</v>
      </c>
      <c r="AB349" s="33">
        <v>0</v>
      </c>
      <c r="AC349" s="33">
        <v>0</v>
      </c>
      <c r="AD349" s="33">
        <v>-2.5989279701529987E-2</v>
      </c>
      <c r="AE349" s="33">
        <v>-1.0168634534853976E-2</v>
      </c>
      <c r="AF349" s="39">
        <v>0.24329215213745398</v>
      </c>
    </row>
    <row r="351" spans="7:32" ht="15" thickBot="1">
      <c r="G351" s="45" t="s">
        <v>35</v>
      </c>
      <c r="H351">
        <v>1</v>
      </c>
      <c r="U351" s="45" t="s">
        <v>35</v>
      </c>
      <c r="V351">
        <v>1</v>
      </c>
    </row>
    <row r="352" spans="7:32">
      <c r="G352" s="24">
        <f t="array" ref="G352:R363">TRANSPOSE(G16:R27)</f>
        <v>1.4326550116049999E-3</v>
      </c>
      <c r="H352" s="25">
        <v>1.8875665632105002E-3</v>
      </c>
      <c r="I352" s="25">
        <v>7.3259545890001602E-6</v>
      </c>
      <c r="J352" s="25">
        <v>7.4978444309E-4</v>
      </c>
      <c r="K352" s="25">
        <v>3.4756176135849993E-4</v>
      </c>
      <c r="L352" s="34">
        <v>3.9487113479500001E-4</v>
      </c>
      <c r="M352" s="35">
        <v>0</v>
      </c>
      <c r="N352" s="35">
        <v>0</v>
      </c>
      <c r="O352" s="35">
        <v>0</v>
      </c>
      <c r="P352" s="35">
        <v>0</v>
      </c>
      <c r="Q352" s="35">
        <v>0</v>
      </c>
      <c r="R352" s="41">
        <v>0</v>
      </c>
      <c r="U352" s="24">
        <f t="array" ref="U352:AF363">TRANSPOSE(U16:AF27)</f>
        <v>0.28672080078028794</v>
      </c>
      <c r="V352" s="25">
        <v>1.8816573440078033E-6</v>
      </c>
      <c r="W352" s="25">
        <v>-1.0890199040047843E-6</v>
      </c>
      <c r="X352" s="25">
        <v>0</v>
      </c>
      <c r="Y352" s="25">
        <v>0</v>
      </c>
      <c r="Z352" s="34">
        <v>0</v>
      </c>
      <c r="AA352" s="35">
        <v>0</v>
      </c>
      <c r="AB352" s="35">
        <v>0</v>
      </c>
      <c r="AC352" s="35">
        <v>0</v>
      </c>
      <c r="AD352" s="35">
        <v>0</v>
      </c>
      <c r="AE352" s="35">
        <v>0</v>
      </c>
      <c r="AF352" s="41">
        <v>0</v>
      </c>
    </row>
    <row r="353" spans="7:32">
      <c r="G353" s="31">
        <v>1.8875665632105002E-3</v>
      </c>
      <c r="H353">
        <v>1.742742178822E-3</v>
      </c>
      <c r="I353">
        <v>-6.026089091629998E-4</v>
      </c>
      <c r="J353">
        <v>-1.2118088439910003E-3</v>
      </c>
      <c r="K353">
        <v>1.5061670028265002E-3</v>
      </c>
      <c r="L353" s="38">
        <v>1.4208334927059999E-3</v>
      </c>
      <c r="M353">
        <v>0</v>
      </c>
      <c r="N353">
        <v>0</v>
      </c>
      <c r="O353">
        <v>0</v>
      </c>
      <c r="P353">
        <v>0</v>
      </c>
      <c r="Q353">
        <v>0</v>
      </c>
      <c r="R353" s="38">
        <v>0</v>
      </c>
      <c r="U353" s="31">
        <v>1.8816573440078033E-6</v>
      </c>
      <c r="V353">
        <v>0.28672110149222396</v>
      </c>
      <c r="W353">
        <v>-3.2278937600604962E-7</v>
      </c>
      <c r="X353">
        <v>0</v>
      </c>
      <c r="Y353">
        <v>0</v>
      </c>
      <c r="Z353" s="38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8">
        <v>0</v>
      </c>
    </row>
    <row r="354" spans="7:32">
      <c r="G354" s="31">
        <v>7.3259545890001602E-6</v>
      </c>
      <c r="H354">
        <v>-6.0260890916300001E-4</v>
      </c>
      <c r="I354">
        <v>-1.5653740373879998E-3</v>
      </c>
      <c r="J354">
        <v>-2.4834542652604997E-3</v>
      </c>
      <c r="K354">
        <v>2.8061776105005004E-3</v>
      </c>
      <c r="L354" s="38">
        <v>-3.1594348438799999E-4</v>
      </c>
      <c r="M354">
        <v>0</v>
      </c>
      <c r="N354">
        <v>0</v>
      </c>
      <c r="O354">
        <v>0</v>
      </c>
      <c r="P354">
        <v>0</v>
      </c>
      <c r="Q354">
        <v>0</v>
      </c>
      <c r="R354" s="38">
        <v>0</v>
      </c>
      <c r="U354" s="31">
        <v>-1.0890199040047843E-6</v>
      </c>
      <c r="V354">
        <v>-3.2278937599217183E-7</v>
      </c>
      <c r="W354">
        <v>0.28671799685939198</v>
      </c>
      <c r="X354">
        <v>0</v>
      </c>
      <c r="Y354">
        <v>0</v>
      </c>
      <c r="Z354" s="38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8">
        <v>0</v>
      </c>
    </row>
    <row r="355" spans="7:32">
      <c r="G355" s="31">
        <v>-7.497844430900001E-4</v>
      </c>
      <c r="H355">
        <v>1.2118088439910003E-3</v>
      </c>
      <c r="I355">
        <v>2.4834542652605006E-3</v>
      </c>
      <c r="J355">
        <v>5.1281837668499999E-3</v>
      </c>
      <c r="K355">
        <v>-7.3186443893710016E-3</v>
      </c>
      <c r="L355" s="38">
        <v>3.366599830901E-3</v>
      </c>
      <c r="M355">
        <v>0</v>
      </c>
      <c r="N355">
        <v>0</v>
      </c>
      <c r="O355">
        <v>0</v>
      </c>
      <c r="P355">
        <v>0</v>
      </c>
      <c r="Q355">
        <v>0</v>
      </c>
      <c r="R355" s="38">
        <v>0</v>
      </c>
      <c r="U355" s="31">
        <v>0</v>
      </c>
      <c r="V355">
        <v>0</v>
      </c>
      <c r="W355">
        <v>0</v>
      </c>
      <c r="X355">
        <v>0.42318065664209398</v>
      </c>
      <c r="Y355">
        <v>-0.14218091051967002</v>
      </c>
      <c r="Z355" s="38">
        <v>-2.5777200288276E-2</v>
      </c>
      <c r="AA355">
        <v>0</v>
      </c>
      <c r="AB355">
        <v>0</v>
      </c>
      <c r="AC355">
        <v>0</v>
      </c>
      <c r="AD355">
        <v>0</v>
      </c>
      <c r="AE355">
        <v>0</v>
      </c>
      <c r="AF355" s="38">
        <v>0</v>
      </c>
    </row>
    <row r="356" spans="7:32">
      <c r="G356" s="31">
        <v>-3.4756176135849982E-4</v>
      </c>
      <c r="H356">
        <v>-1.5061670028265002E-3</v>
      </c>
      <c r="I356">
        <v>-2.8061776105005E-3</v>
      </c>
      <c r="J356">
        <v>-7.3186443893710007E-3</v>
      </c>
      <c r="K356">
        <v>6.1702753042560008E-3</v>
      </c>
      <c r="L356" s="38">
        <v>-6.1162056032100032E-4</v>
      </c>
      <c r="M356">
        <v>0</v>
      </c>
      <c r="N356">
        <v>0</v>
      </c>
      <c r="O356">
        <v>0</v>
      </c>
      <c r="P356">
        <v>0</v>
      </c>
      <c r="Q356">
        <v>0</v>
      </c>
      <c r="R356" s="38">
        <v>0</v>
      </c>
      <c r="U356" s="31">
        <v>0</v>
      </c>
      <c r="V356">
        <v>0</v>
      </c>
      <c r="W356">
        <v>0</v>
      </c>
      <c r="X356">
        <v>-0.14218091051967002</v>
      </c>
      <c r="Y356">
        <v>0.3154862781525421</v>
      </c>
      <c r="Z356" s="38">
        <v>-1.0327364119787977E-2</v>
      </c>
      <c r="AA356">
        <v>0</v>
      </c>
      <c r="AB356">
        <v>0</v>
      </c>
      <c r="AC356">
        <v>0</v>
      </c>
      <c r="AD356">
        <v>0</v>
      </c>
      <c r="AE356">
        <v>0</v>
      </c>
      <c r="AF356" s="38">
        <v>0</v>
      </c>
    </row>
    <row r="357" spans="7:32" ht="15" thickBot="1">
      <c r="G357" s="32">
        <v>-3.9487113479500001E-4</v>
      </c>
      <c r="H357" s="33">
        <v>-1.4208334927060002E-3</v>
      </c>
      <c r="I357" s="33">
        <v>3.1594348438799993E-4</v>
      </c>
      <c r="J357" s="33">
        <v>3.3665998309010004E-3</v>
      </c>
      <c r="K357" s="33">
        <v>-6.116205603210001E-4</v>
      </c>
      <c r="L357" s="39">
        <v>-3.2484940990759998E-3</v>
      </c>
      <c r="M357">
        <v>0</v>
      </c>
      <c r="N357">
        <v>0</v>
      </c>
      <c r="O357">
        <v>0</v>
      </c>
      <c r="P357">
        <v>0</v>
      </c>
      <c r="Q357">
        <v>0</v>
      </c>
      <c r="R357" s="38">
        <v>0</v>
      </c>
      <c r="U357" s="32">
        <v>0</v>
      </c>
      <c r="V357" s="33">
        <v>0</v>
      </c>
      <c r="W357" s="33">
        <v>0</v>
      </c>
      <c r="X357" s="33">
        <v>-2.5777200288276004E-2</v>
      </c>
      <c r="Y357" s="33">
        <v>-1.0327364119787991E-2</v>
      </c>
      <c r="Z357" s="39">
        <v>0.243262112421156</v>
      </c>
      <c r="AA357">
        <v>0</v>
      </c>
      <c r="AB357">
        <v>0</v>
      </c>
      <c r="AC357">
        <v>0</v>
      </c>
      <c r="AD357">
        <v>0</v>
      </c>
      <c r="AE357">
        <v>0</v>
      </c>
      <c r="AF357" s="38">
        <v>0</v>
      </c>
    </row>
    <row r="358" spans="7:32">
      <c r="G358" s="31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8">
        <v>0</v>
      </c>
      <c r="U358" s="31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0.28672098990079997</v>
      </c>
      <c r="AB358">
        <v>9.6194559991158446E-8</v>
      </c>
      <c r="AC358">
        <v>-3.2069631999975812E-7</v>
      </c>
      <c r="AD358">
        <v>0</v>
      </c>
      <c r="AE358">
        <v>0</v>
      </c>
      <c r="AF358" s="38">
        <v>0</v>
      </c>
    </row>
    <row r="359" spans="7:32">
      <c r="G359" s="31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8">
        <v>0</v>
      </c>
      <c r="U359" s="31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9.6194559970341764E-8</v>
      </c>
      <c r="AB359">
        <v>0.28671919681126401</v>
      </c>
      <c r="AC359">
        <v>-2.0193689596881281E-7</v>
      </c>
      <c r="AD359">
        <v>0</v>
      </c>
      <c r="AE359">
        <v>0</v>
      </c>
      <c r="AF359" s="38">
        <v>0</v>
      </c>
    </row>
    <row r="360" spans="7:32">
      <c r="G360" s="31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8">
        <v>0</v>
      </c>
      <c r="U360" s="31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-3.2069631999975812E-7</v>
      </c>
      <c r="AB360">
        <v>-2.019368959826906E-7</v>
      </c>
      <c r="AC360">
        <v>0.28671880939519995</v>
      </c>
      <c r="AD360">
        <v>0</v>
      </c>
      <c r="AE360">
        <v>0</v>
      </c>
      <c r="AF360" s="38">
        <v>0</v>
      </c>
    </row>
    <row r="361" spans="7:32">
      <c r="G361" s="3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8">
        <v>0</v>
      </c>
      <c r="U361" s="3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0.42329345689830006</v>
      </c>
      <c r="AE361">
        <v>-0.14215032224839005</v>
      </c>
      <c r="AF361" s="38">
        <v>-2.5735581686369999E-2</v>
      </c>
    </row>
    <row r="362" spans="7:32">
      <c r="G362" s="31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8">
        <v>0</v>
      </c>
      <c r="U362" s="31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-0.14215032224839005</v>
      </c>
      <c r="AE362">
        <v>0.31535720172421705</v>
      </c>
      <c r="AF362" s="38">
        <v>-1.0349499199008974E-2</v>
      </c>
    </row>
    <row r="363" spans="7:32" ht="15" thickBot="1">
      <c r="G363" s="32">
        <v>0</v>
      </c>
      <c r="H363" s="33">
        <v>0</v>
      </c>
      <c r="I363" s="33">
        <v>0</v>
      </c>
      <c r="J363" s="33">
        <v>0</v>
      </c>
      <c r="K363" s="33">
        <v>0</v>
      </c>
      <c r="L363" s="33">
        <v>0</v>
      </c>
      <c r="M363" s="33">
        <v>0</v>
      </c>
      <c r="N363" s="33">
        <v>0</v>
      </c>
      <c r="O363" s="33">
        <v>0</v>
      </c>
      <c r="P363" s="33">
        <v>0</v>
      </c>
      <c r="Q363" s="33">
        <v>0</v>
      </c>
      <c r="R363" s="39">
        <v>0</v>
      </c>
      <c r="U363" s="32">
        <v>0</v>
      </c>
      <c r="V363" s="33">
        <v>0</v>
      </c>
      <c r="W363" s="33">
        <v>0</v>
      </c>
      <c r="X363" s="33">
        <v>0</v>
      </c>
      <c r="Y363" s="33">
        <v>0</v>
      </c>
      <c r="Z363" s="33">
        <v>0</v>
      </c>
      <c r="AA363" s="33">
        <v>0</v>
      </c>
      <c r="AB363" s="33">
        <v>0</v>
      </c>
      <c r="AC363" s="33">
        <v>0</v>
      </c>
      <c r="AD363" s="33">
        <v>-2.5735581686369993E-2</v>
      </c>
      <c r="AE363" s="33">
        <v>-1.034949919900896E-2</v>
      </c>
      <c r="AF363" s="39">
        <v>0.24327888592587299</v>
      </c>
    </row>
    <row r="365" spans="7:32" ht="15" thickBot="1">
      <c r="G365" s="45" t="s">
        <v>36</v>
      </c>
      <c r="H365">
        <v>0</v>
      </c>
      <c r="U365" s="45" t="s">
        <v>36</v>
      </c>
      <c r="V365">
        <v>0</v>
      </c>
    </row>
    <row r="366" spans="7:32">
      <c r="G366" s="24">
        <f t="array" ref="G366:R377">TRANSPOSE(G2:R13)</f>
        <v>5.2066703563999968E-4</v>
      </c>
      <c r="H366" s="25">
        <v>3.0021432579729998E-3</v>
      </c>
      <c r="I366" s="25">
        <v>2.1420256807184995E-3</v>
      </c>
      <c r="J366" s="25">
        <v>1.3521540137949998E-3</v>
      </c>
      <c r="K366" s="25">
        <v>-2.5634083864490001E-3</v>
      </c>
      <c r="L366" s="34">
        <v>7.2688750234450004E-4</v>
      </c>
      <c r="M366" s="35">
        <v>0</v>
      </c>
      <c r="N366" s="35">
        <v>0</v>
      </c>
      <c r="O366" s="35">
        <v>0</v>
      </c>
      <c r="P366" s="35">
        <v>0</v>
      </c>
      <c r="Q366" s="35">
        <v>0</v>
      </c>
      <c r="R366" s="41">
        <v>0</v>
      </c>
      <c r="U366" s="24">
        <f t="array" ref="U366:AF377">TRANSPOSE(U2:AF13)</f>
        <v>0.28671871515033592</v>
      </c>
      <c r="V366" s="25">
        <v>3.4979840005111562E-7</v>
      </c>
      <c r="W366" s="25">
        <v>2.1907128320078351E-6</v>
      </c>
      <c r="X366" s="25">
        <v>0</v>
      </c>
      <c r="Y366" s="25">
        <v>0</v>
      </c>
      <c r="Z366" s="34">
        <v>0</v>
      </c>
      <c r="AA366" s="35">
        <v>0</v>
      </c>
      <c r="AB366" s="35">
        <v>0</v>
      </c>
      <c r="AC366" s="35">
        <v>0</v>
      </c>
      <c r="AD366" s="35">
        <v>0</v>
      </c>
      <c r="AE366" s="35">
        <v>0</v>
      </c>
      <c r="AF366" s="41">
        <v>0</v>
      </c>
    </row>
    <row r="367" spans="7:32">
      <c r="G367" s="31">
        <v>3.0021432579729998E-3</v>
      </c>
      <c r="H367">
        <v>1.0365214283929999E-2</v>
      </c>
      <c r="I367">
        <v>8.1120179197889993E-3</v>
      </c>
      <c r="J367">
        <v>1.7358073053399994E-4</v>
      </c>
      <c r="K367">
        <v>-7.4691969422039997E-3</v>
      </c>
      <c r="L367" s="38">
        <v>8.688739732241501E-3</v>
      </c>
      <c r="M367">
        <v>0</v>
      </c>
      <c r="N367">
        <v>0</v>
      </c>
      <c r="O367">
        <v>0</v>
      </c>
      <c r="P367">
        <v>0</v>
      </c>
      <c r="Q367">
        <v>0</v>
      </c>
      <c r="R367" s="38">
        <v>0</v>
      </c>
      <c r="U367" s="31">
        <v>3.4979840003723783E-7</v>
      </c>
      <c r="V367">
        <v>0.28672055660953594</v>
      </c>
      <c r="W367">
        <v>-2.3602503679970299E-6</v>
      </c>
      <c r="X367">
        <v>0</v>
      </c>
      <c r="Y367">
        <v>0</v>
      </c>
      <c r="Z367" s="38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8">
        <v>0</v>
      </c>
    </row>
    <row r="368" spans="7:32">
      <c r="G368" s="31">
        <v>2.1420256807185003E-3</v>
      </c>
      <c r="H368">
        <v>8.1120179197890011E-3</v>
      </c>
      <c r="I368">
        <v>5.6639862484509987E-3</v>
      </c>
      <c r="J368">
        <v>2.5262550211395001E-3</v>
      </c>
      <c r="K368">
        <v>-5.9231152602444992E-3</v>
      </c>
      <c r="L368" s="38">
        <v>5.8470299359530001E-3</v>
      </c>
      <c r="M368">
        <v>0</v>
      </c>
      <c r="N368">
        <v>0</v>
      </c>
      <c r="O368">
        <v>0</v>
      </c>
      <c r="P368">
        <v>0</v>
      </c>
      <c r="Q368">
        <v>0</v>
      </c>
      <c r="R368" s="38">
        <v>0</v>
      </c>
      <c r="U368" s="31">
        <v>2.1907128320078351E-6</v>
      </c>
      <c r="V368">
        <v>-2.3602503679970299E-6</v>
      </c>
      <c r="W368">
        <v>0.28671838917836795</v>
      </c>
      <c r="X368">
        <v>0</v>
      </c>
      <c r="Y368">
        <v>0</v>
      </c>
      <c r="Z368" s="3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8">
        <v>0</v>
      </c>
    </row>
    <row r="369" spans="7:32">
      <c r="G369" s="31">
        <v>-1.3521540137950005E-3</v>
      </c>
      <c r="H369">
        <v>-1.7358073053399961E-4</v>
      </c>
      <c r="I369">
        <v>-2.5262550211394997E-3</v>
      </c>
      <c r="J369">
        <v>-1.2999232964765999E-2</v>
      </c>
      <c r="K369">
        <v>7.1948468371279993E-3</v>
      </c>
      <c r="L369" s="38">
        <v>3.0907343554919999E-3</v>
      </c>
      <c r="M369">
        <v>0</v>
      </c>
      <c r="N369">
        <v>0</v>
      </c>
      <c r="O369">
        <v>0</v>
      </c>
      <c r="P369">
        <v>0</v>
      </c>
      <c r="Q369">
        <v>0</v>
      </c>
      <c r="R369" s="38">
        <v>0</v>
      </c>
      <c r="U369" s="31">
        <v>0</v>
      </c>
      <c r="V369">
        <v>0</v>
      </c>
      <c r="W369">
        <v>0</v>
      </c>
      <c r="X369">
        <v>0.422770951178988</v>
      </c>
      <c r="Y369">
        <v>-0.14228851031654799</v>
      </c>
      <c r="Z369" s="38">
        <v>-2.5937992280169988E-2</v>
      </c>
      <c r="AA369">
        <v>0</v>
      </c>
      <c r="AB369">
        <v>0</v>
      </c>
      <c r="AC369">
        <v>0</v>
      </c>
      <c r="AD369">
        <v>0</v>
      </c>
      <c r="AE369">
        <v>0</v>
      </c>
      <c r="AF369" s="38">
        <v>0</v>
      </c>
    </row>
    <row r="370" spans="7:32">
      <c r="G370" s="31">
        <v>2.5634083864490001E-3</v>
      </c>
      <c r="H370">
        <v>7.4691969422040006E-3</v>
      </c>
      <c r="I370">
        <v>5.9231152602445001E-3</v>
      </c>
      <c r="J370">
        <v>7.1948468371279993E-3</v>
      </c>
      <c r="K370">
        <v>-7.6246327964059994E-3</v>
      </c>
      <c r="L370" s="38">
        <v>5.6340367780035004E-3</v>
      </c>
      <c r="M370">
        <v>0</v>
      </c>
      <c r="N370">
        <v>0</v>
      </c>
      <c r="O370">
        <v>0</v>
      </c>
      <c r="P370">
        <v>0</v>
      </c>
      <c r="Q370">
        <v>0</v>
      </c>
      <c r="R370" s="38">
        <v>0</v>
      </c>
      <c r="U370" s="31">
        <v>0</v>
      </c>
      <c r="V370">
        <v>0</v>
      </c>
      <c r="W370">
        <v>0</v>
      </c>
      <c r="X370">
        <v>-0.14228851031654799</v>
      </c>
      <c r="Y370">
        <v>0.31598167067618799</v>
      </c>
      <c r="Z370" s="38">
        <v>-1.0256462434369992E-2</v>
      </c>
      <c r="AA370">
        <v>0</v>
      </c>
      <c r="AB370">
        <v>0</v>
      </c>
      <c r="AC370">
        <v>0</v>
      </c>
      <c r="AD370">
        <v>0</v>
      </c>
      <c r="AE370">
        <v>0</v>
      </c>
      <c r="AF370" s="38">
        <v>0</v>
      </c>
    </row>
    <row r="371" spans="7:32" ht="15" thickBot="1">
      <c r="G371" s="32">
        <v>-7.2688750234450004E-4</v>
      </c>
      <c r="H371" s="33">
        <v>-8.688739732241501E-3</v>
      </c>
      <c r="I371" s="33">
        <v>-5.8470299359530001E-3</v>
      </c>
      <c r="J371" s="33">
        <v>3.0907343554919999E-3</v>
      </c>
      <c r="K371" s="33">
        <v>5.6340367780035004E-3</v>
      </c>
      <c r="L371" s="39">
        <v>-1.1256016282053999E-2</v>
      </c>
      <c r="M371">
        <v>0</v>
      </c>
      <c r="N371">
        <v>0</v>
      </c>
      <c r="O371">
        <v>0</v>
      </c>
      <c r="P371">
        <v>0</v>
      </c>
      <c r="Q371">
        <v>0</v>
      </c>
      <c r="R371" s="38">
        <v>0</v>
      </c>
      <c r="U371" s="32">
        <v>0</v>
      </c>
      <c r="V371" s="33">
        <v>0</v>
      </c>
      <c r="W371" s="33">
        <v>0</v>
      </c>
      <c r="X371" s="33">
        <v>-2.5937992280169991E-2</v>
      </c>
      <c r="Y371" s="33">
        <v>-1.0256462434369992E-2</v>
      </c>
      <c r="Z371" s="39">
        <v>0.24317415605714499</v>
      </c>
      <c r="AA371">
        <v>0</v>
      </c>
      <c r="AB371">
        <v>0</v>
      </c>
      <c r="AC371">
        <v>0</v>
      </c>
      <c r="AD371">
        <v>0</v>
      </c>
      <c r="AE371">
        <v>0</v>
      </c>
      <c r="AF371" s="38">
        <v>0</v>
      </c>
    </row>
    <row r="372" spans="7:32">
      <c r="G372" s="31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8">
        <v>0</v>
      </c>
      <c r="U372" s="31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0.28671796870348798</v>
      </c>
      <c r="AB372">
        <v>4.9378918398623739E-7</v>
      </c>
      <c r="AC372">
        <v>-2.2645145601046801E-7</v>
      </c>
      <c r="AD372">
        <v>0</v>
      </c>
      <c r="AE372">
        <v>0</v>
      </c>
      <c r="AF372" s="38">
        <v>0</v>
      </c>
    </row>
    <row r="373" spans="7:32">
      <c r="G373" s="31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8">
        <v>0</v>
      </c>
      <c r="U373" s="31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4.937891839792985E-7</v>
      </c>
      <c r="AB373">
        <v>0.28671804302131199</v>
      </c>
      <c r="AC373">
        <v>-7.1410483200307073E-7</v>
      </c>
      <c r="AD373">
        <v>0</v>
      </c>
      <c r="AE373">
        <v>0</v>
      </c>
      <c r="AF373" s="38">
        <v>0</v>
      </c>
    </row>
    <row r="374" spans="7:32">
      <c r="G374" s="31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8">
        <v>0</v>
      </c>
      <c r="U374" s="31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-2.2645145601046801E-7</v>
      </c>
      <c r="AB374">
        <v>-7.1410483200307073E-7</v>
      </c>
      <c r="AC374">
        <v>0.28672004779622401</v>
      </c>
      <c r="AD374">
        <v>0</v>
      </c>
      <c r="AE374">
        <v>0</v>
      </c>
      <c r="AF374" s="38">
        <v>0</v>
      </c>
    </row>
    <row r="375" spans="7:32">
      <c r="G375" s="31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8">
        <v>0</v>
      </c>
      <c r="U375" s="31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0.42290872759366205</v>
      </c>
      <c r="AE375">
        <v>-0.14222912049960601</v>
      </c>
      <c r="AF375" s="38">
        <v>-2.5904863290953994E-2</v>
      </c>
    </row>
    <row r="376" spans="7:32">
      <c r="G376" s="31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8">
        <v>0</v>
      </c>
      <c r="U376" s="31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-0.14222912049960604</v>
      </c>
      <c r="AE376">
        <v>0.31587566343065399</v>
      </c>
      <c r="AF376" s="38">
        <v>-1.0307059981889979E-2</v>
      </c>
    </row>
    <row r="377" spans="7:32" ht="15" thickBot="1">
      <c r="G377" s="32">
        <v>0</v>
      </c>
      <c r="H377" s="33">
        <v>0</v>
      </c>
      <c r="I377" s="33">
        <v>0</v>
      </c>
      <c r="J377" s="33">
        <v>0</v>
      </c>
      <c r="K377" s="33">
        <v>0</v>
      </c>
      <c r="L377" s="33">
        <v>0</v>
      </c>
      <c r="M377" s="33">
        <v>0</v>
      </c>
      <c r="N377" s="33">
        <v>0</v>
      </c>
      <c r="O377" s="33">
        <v>0</v>
      </c>
      <c r="P377" s="33">
        <v>0</v>
      </c>
      <c r="Q377" s="33">
        <v>0</v>
      </c>
      <c r="R377" s="39">
        <v>0</v>
      </c>
      <c r="U377" s="32">
        <v>0</v>
      </c>
      <c r="V377" s="33">
        <v>0</v>
      </c>
      <c r="W377" s="33">
        <v>0</v>
      </c>
      <c r="X377" s="33">
        <v>0</v>
      </c>
      <c r="Y377" s="33">
        <v>0</v>
      </c>
      <c r="Z377" s="33">
        <v>0</v>
      </c>
      <c r="AA377" s="33">
        <v>0</v>
      </c>
      <c r="AB377" s="33">
        <v>0</v>
      </c>
      <c r="AC377" s="33">
        <v>0</v>
      </c>
      <c r="AD377" s="33">
        <v>-2.5904863290954015E-2</v>
      </c>
      <c r="AE377" s="33">
        <v>-1.0307059981889993E-2</v>
      </c>
      <c r="AF377" s="39">
        <v>0.24314009970917699</v>
      </c>
    </row>
    <row r="393" spans="37:37">
      <c r="AK393">
        <v>0</v>
      </c>
    </row>
  </sheetData>
  <phoneticPr fontId="5" type="noConversion"/>
  <conditionalFormatting sqref="G2:L7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1:AJ51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5:AJ65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3:AJ93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7:AJ107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5:AJ135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:AJ9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2:AJ64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2:AJ144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6:AJ148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0:AJ17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4:AJ176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4:AJ106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0:AJ9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8:AJ50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2:AJ134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72:AJ7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72:L77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:AJ18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0:AJ22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6:L21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0:AJ32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4:AJ36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0:L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4:AJ11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8:AJ120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14:L1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56:AJ158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0:AJ16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56:L16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" defaultRowHeight="14"/>
  <sheetData/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selection activeCell="P20" sqref="P20"/>
    </sheetView>
  </sheetViews>
  <sheetFormatPr baseColWidth="10" defaultColWidth="9" defaultRowHeight="14"/>
  <sheetData>
    <row r="1" spans="1:18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R1" s="46"/>
    </row>
    <row r="2" spans="1:18">
      <c r="A2" s="2">
        <v>0.28671999999999997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8">
      <c r="A3" s="2">
        <v>0</v>
      </c>
      <c r="B3" s="2">
        <v>0.28671999999999997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8">
      <c r="A4" s="2">
        <v>0</v>
      </c>
      <c r="B4" s="2">
        <v>0</v>
      </c>
      <c r="C4" s="2">
        <v>0.28671999999999997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8">
      <c r="A5" s="2">
        <v>0</v>
      </c>
      <c r="B5" s="2">
        <v>0</v>
      </c>
      <c r="C5" s="2">
        <v>0</v>
      </c>
      <c r="D5" s="2">
        <v>0.52151000000000003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8">
      <c r="A6" s="2">
        <v>0</v>
      </c>
      <c r="B6" s="2">
        <v>0</v>
      </c>
      <c r="C6" s="2">
        <v>0</v>
      </c>
      <c r="D6" s="2">
        <v>0</v>
      </c>
      <c r="E6" s="2">
        <v>0.20249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0.25391999999999998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0.28671999999999997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0.28671999999999997</v>
      </c>
      <c r="I9" s="2">
        <v>0</v>
      </c>
      <c r="J9" s="2">
        <v>0</v>
      </c>
      <c r="K9" s="2">
        <v>0</v>
      </c>
      <c r="L9" s="2">
        <v>0</v>
      </c>
    </row>
    <row r="10" spans="1: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0.28671999999999997</v>
      </c>
      <c r="J10" s="2">
        <v>0</v>
      </c>
      <c r="K10" s="2">
        <v>0</v>
      </c>
      <c r="L10" s="2">
        <v>0</v>
      </c>
    </row>
    <row r="11" spans="1: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0.52151000000000003</v>
      </c>
      <c r="K11" s="2">
        <v>0</v>
      </c>
      <c r="L11" s="2">
        <v>0</v>
      </c>
    </row>
    <row r="12" spans="1: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0.20249</v>
      </c>
      <c r="L12" s="2">
        <v>0</v>
      </c>
    </row>
    <row r="13" spans="1: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0.25391999999999998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>
      <selection activeCell="Z10" sqref="Z10"/>
    </sheetView>
  </sheetViews>
  <sheetFormatPr baseColWidth="10" defaultColWidth="9" defaultRowHeight="14"/>
  <cols>
    <col min="1" max="10" width="9" style="1"/>
    <col min="11" max="11" width="9.33203125" style="1" customWidth="1"/>
    <col min="12" max="12" width="12.6640625" style="1"/>
    <col min="13" max="20" width="9" style="1"/>
    <col min="21" max="21" width="9.33203125" style="1" customWidth="1"/>
    <col min="22" max="16384" width="9" style="1"/>
  </cols>
  <sheetData>
    <row r="1" spans="1:24">
      <c r="A1" s="49"/>
      <c r="B1" s="49" t="s">
        <v>63</v>
      </c>
      <c r="C1" s="49" t="s">
        <v>64</v>
      </c>
      <c r="D1" s="49" t="s">
        <v>65</v>
      </c>
      <c r="E1" s="49"/>
      <c r="F1" s="49"/>
      <c r="G1" s="49" t="s">
        <v>66</v>
      </c>
      <c r="H1" s="49" t="s">
        <v>98</v>
      </c>
      <c r="I1" s="49"/>
      <c r="J1" s="49"/>
      <c r="K1" s="49" t="s">
        <v>67</v>
      </c>
      <c r="L1" s="49" t="s">
        <v>68</v>
      </c>
      <c r="M1" s="49" t="s">
        <v>99</v>
      </c>
      <c r="N1" s="49"/>
      <c r="O1" s="49"/>
      <c r="P1" s="47" t="s">
        <v>112</v>
      </c>
      <c r="Q1" s="49" t="s">
        <v>69</v>
      </c>
      <c r="R1" s="49" t="s">
        <v>100</v>
      </c>
      <c r="S1" s="49"/>
      <c r="T1" s="49"/>
      <c r="U1" s="47" t="s">
        <v>112</v>
      </c>
      <c r="V1" s="49"/>
      <c r="W1" s="49"/>
      <c r="X1" s="49"/>
    </row>
    <row r="2" spans="1:24">
      <c r="A2" s="49" t="s">
        <v>70</v>
      </c>
      <c r="B2" s="49">
        <v>0</v>
      </c>
      <c r="C2" s="49">
        <v>0</v>
      </c>
      <c r="D2" s="49">
        <v>0</v>
      </c>
      <c r="E2" s="49"/>
      <c r="F2" s="49"/>
      <c r="G2" s="49" t="s">
        <v>70</v>
      </c>
      <c r="H2" s="49">
        <v>0</v>
      </c>
      <c r="I2" s="49">
        <v>0</v>
      </c>
      <c r="J2" s="49">
        <v>0</v>
      </c>
      <c r="K2" s="49">
        <v>0</v>
      </c>
      <c r="L2" s="49" t="s">
        <v>72</v>
      </c>
      <c r="M2" s="49">
        <v>-0.76819311307424298</v>
      </c>
      <c r="N2" s="49">
        <v>0.5</v>
      </c>
      <c r="O2" s="49">
        <v>0.37865662747964601</v>
      </c>
      <c r="P2" s="49">
        <v>0</v>
      </c>
      <c r="Q2" s="49" t="s">
        <v>74</v>
      </c>
      <c r="R2" s="49">
        <v>-0.5</v>
      </c>
      <c r="S2" s="49">
        <v>0</v>
      </c>
      <c r="T2" s="49">
        <v>0</v>
      </c>
      <c r="U2" s="49">
        <v>0</v>
      </c>
      <c r="V2" s="49"/>
      <c r="W2" s="49"/>
      <c r="X2" s="49"/>
    </row>
    <row r="3" spans="1:24">
      <c r="A3" s="49" t="s">
        <v>101</v>
      </c>
      <c r="B3" s="49">
        <v>0</v>
      </c>
      <c r="C3" s="49">
        <v>0.5</v>
      </c>
      <c r="D3" s="49">
        <v>0.5</v>
      </c>
      <c r="E3" s="49"/>
      <c r="F3" s="49"/>
      <c r="G3" s="49" t="s">
        <v>74</v>
      </c>
      <c r="H3" s="49">
        <v>-0.5</v>
      </c>
      <c r="I3" s="49">
        <v>0</v>
      </c>
      <c r="J3" s="49">
        <v>0</v>
      </c>
      <c r="K3" s="49">
        <f>SQRT(((H3-H2)*A20)^2+((I3-I2)*B20)^2+((J3-J2)*C20)^2-2*(H3-H2)*(J3-J2)*COS(PI()*(180-E20)/180))</f>
        <v>0.45923326084032373</v>
      </c>
      <c r="L3" s="49" t="s">
        <v>102</v>
      </c>
      <c r="M3" s="49">
        <v>-0.5</v>
      </c>
      <c r="N3" s="49">
        <v>0.5</v>
      </c>
      <c r="O3" s="49">
        <v>0</v>
      </c>
      <c r="P3" s="49">
        <f>SQRT(((M3-M2)*A20)^2+((N3-N2)*B20)^2+((O3-O2)*C20)^2-2*(M3-M2)*(O3-O2)*COS(PI()*(180-E20)/180))</f>
        <v>0.31727065458363674</v>
      </c>
      <c r="Q3" s="49" t="s">
        <v>102</v>
      </c>
      <c r="R3" s="49">
        <v>-0.5</v>
      </c>
      <c r="S3" s="49">
        <v>0.5</v>
      </c>
      <c r="T3" s="49">
        <v>0</v>
      </c>
      <c r="U3" s="49">
        <f>SQRT(((R3-R2)*A20)^2+((S3-S2)*B20)^2+((T3-T2)*C20)^2-2*(R3-R2)*(T3-T2)*COS(PI()*(180-E20)/180))</f>
        <v>0.52177340298457575</v>
      </c>
      <c r="V3" s="49"/>
      <c r="W3" s="49"/>
      <c r="X3" s="49"/>
    </row>
    <row r="4" spans="1:24">
      <c r="A4" s="49" t="s">
        <v>103</v>
      </c>
      <c r="B4" s="49">
        <v>-0.5</v>
      </c>
      <c r="C4" s="49">
        <v>0</v>
      </c>
      <c r="D4" s="49">
        <v>0.5</v>
      </c>
      <c r="E4" s="49"/>
      <c r="F4" s="49"/>
      <c r="G4" s="49" t="s">
        <v>104</v>
      </c>
      <c r="H4" s="49">
        <v>-0.76819311307424298</v>
      </c>
      <c r="I4" s="49">
        <v>0</v>
      </c>
      <c r="J4" s="49">
        <v>0.37865662747964601</v>
      </c>
      <c r="K4" s="49">
        <f>SQRT(((H4-H3)*A20)^2+((I4-I3)*B20)^2+((J4-J3)*C20)^2-2*(H4-H3)*(J4-J3)*COS(PI()*(180-E20)/180))</f>
        <v>0.31727065458363674</v>
      </c>
      <c r="L4" s="49" t="s">
        <v>75</v>
      </c>
      <c r="M4" s="49">
        <v>0</v>
      </c>
      <c r="N4" s="49">
        <v>0.5</v>
      </c>
      <c r="O4" s="49">
        <v>0</v>
      </c>
      <c r="P4" s="49">
        <f>SQRT(((M4-M3)*A20)^2+((N4-N3)*B20)^2+((O4-O3)*C20)^2-2*(M4-M3)*(O4-O3)*COS(PI()*(180-E20)/180))</f>
        <v>0.45923326084032373</v>
      </c>
      <c r="Q4" s="49"/>
      <c r="R4" s="49"/>
      <c r="S4" s="49"/>
      <c r="T4" s="49"/>
      <c r="U4" s="49"/>
      <c r="V4" s="49"/>
      <c r="W4" s="49"/>
      <c r="X4" s="49"/>
    </row>
    <row r="5" spans="1:24">
      <c r="A5" s="49" t="s">
        <v>102</v>
      </c>
      <c r="B5" s="49">
        <v>-0.5</v>
      </c>
      <c r="C5" s="49">
        <v>0.5</v>
      </c>
      <c r="D5" s="49">
        <v>0</v>
      </c>
      <c r="E5" s="49"/>
      <c r="F5" s="49"/>
      <c r="G5" s="49" t="s">
        <v>103</v>
      </c>
      <c r="H5" s="49">
        <v>-0.5</v>
      </c>
      <c r="I5" s="49">
        <v>0</v>
      </c>
      <c r="J5" s="49">
        <v>0.5</v>
      </c>
      <c r="K5" s="49">
        <f>SQRT(((H5-H4)*A20)^2+((I5-I4)*B20)^2+((J5-J4)*C20)^2-2*(H5-H4)*(J5-J4)*COS(PI()*(180-E20)/180))</f>
        <v>0.3422197671216769</v>
      </c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</row>
    <row r="6" spans="1:24">
      <c r="A6" s="49" t="s">
        <v>105</v>
      </c>
      <c r="B6" s="49">
        <v>0.5</v>
      </c>
      <c r="C6" s="49">
        <v>0.5</v>
      </c>
      <c r="D6" s="49">
        <v>0</v>
      </c>
      <c r="E6" s="49"/>
      <c r="F6" s="49"/>
      <c r="G6" s="49" t="s">
        <v>106</v>
      </c>
      <c r="H6" s="49">
        <v>-0.5</v>
      </c>
      <c r="I6" s="49">
        <v>0.5</v>
      </c>
      <c r="J6" s="49">
        <v>0.5</v>
      </c>
      <c r="K6" s="49">
        <f>SQRT(((H6-H5)*A20)^2+((I6-I5)*B20)^2+((J6-J5)*C20)^2-2*(H6-H5)*(J6-J5)*COS(PI()*(180-E20)/180))</f>
        <v>0.52177340298457575</v>
      </c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</row>
    <row r="7" spans="1:24">
      <c r="A7" s="49" t="s">
        <v>106</v>
      </c>
      <c r="B7" s="49">
        <v>-0.5</v>
      </c>
      <c r="C7" s="49">
        <v>0.5</v>
      </c>
      <c r="D7" s="49">
        <v>0.5</v>
      </c>
      <c r="E7" s="49"/>
      <c r="F7" s="49"/>
      <c r="G7" s="49" t="s">
        <v>107</v>
      </c>
      <c r="H7" s="49">
        <v>-0.23180688692575699</v>
      </c>
      <c r="I7" s="49">
        <v>0.5</v>
      </c>
      <c r="J7" s="49">
        <v>0.62134337252035399</v>
      </c>
      <c r="K7" s="49">
        <f>SQRT(((H7-H6)*A20)^2+((I7-I6)*B20)^2+((J7-J6)*C20)^2-2*(H7-H6)*(J7-J6)*COS(PI()*(180-E20)/180))</f>
        <v>0.3422197671216769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</row>
    <row r="8" spans="1:24">
      <c r="A8" s="49" t="s">
        <v>104</v>
      </c>
      <c r="B8" s="49">
        <v>-0.76819311307424298</v>
      </c>
      <c r="C8" s="49">
        <v>0</v>
      </c>
      <c r="D8" s="49">
        <v>0.37865662747964601</v>
      </c>
      <c r="E8" s="49"/>
      <c r="F8" s="49"/>
      <c r="G8" s="49" t="s">
        <v>101</v>
      </c>
      <c r="H8" s="49">
        <v>0</v>
      </c>
      <c r="I8" s="49">
        <v>0.5</v>
      </c>
      <c r="J8" s="49">
        <v>0.5</v>
      </c>
      <c r="K8" s="49">
        <f>SQRT(((H8-H7)*A20)^2+((I8-I7)*B20)^2+((J8-J7)*C20)^2-2*(H8-H7)*(J8-J7)*COS(PI()*(180-E20)/180))</f>
        <v>0.1669761758878025</v>
      </c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</row>
    <row r="9" spans="1:24">
      <c r="A9" s="49" t="s">
        <v>108</v>
      </c>
      <c r="B9" s="49">
        <v>-0.23180688692575699</v>
      </c>
      <c r="C9" s="49">
        <v>0</v>
      </c>
      <c r="D9" s="49">
        <v>0.62134337252035399</v>
      </c>
      <c r="E9" s="49"/>
      <c r="F9" s="49"/>
      <c r="G9" s="49" t="s">
        <v>71</v>
      </c>
      <c r="H9" s="49">
        <v>0</v>
      </c>
      <c r="I9" s="49">
        <v>0</v>
      </c>
      <c r="J9" s="49">
        <v>0.5</v>
      </c>
      <c r="K9" s="49">
        <f>SQRT(((H9-H8)*A20)^2+((I9-I8)*B20)^2+((J9-J8)*C20)^2-2*(H9-H8)*(J9-J8)*COS(PI()*(180-E20)/180))</f>
        <v>0.52177340298457575</v>
      </c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</row>
    <row r="10" spans="1:24">
      <c r="A10" s="49" t="s">
        <v>109</v>
      </c>
      <c r="B10" s="49">
        <v>0.23180688692575699</v>
      </c>
      <c r="C10" s="49">
        <v>0</v>
      </c>
      <c r="D10" s="49">
        <v>0.37865662747964601</v>
      </c>
      <c r="E10" s="49"/>
      <c r="F10" s="49"/>
      <c r="G10" s="49" t="s">
        <v>108</v>
      </c>
      <c r="H10" s="49">
        <v>-0.23180688692575699</v>
      </c>
      <c r="I10" s="49">
        <v>0</v>
      </c>
      <c r="J10" s="49">
        <v>0.62134337252035399</v>
      </c>
      <c r="K10" s="49">
        <f>SQRT(((H10-H9)*A20)^2+((I10-I9)*B20)^2+((J10-J9)*C20)^2-2*(H10-H9)*(J10-J9)*COS(PI()*(180-E20)/180))</f>
        <v>0.1669761758878025</v>
      </c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</row>
    <row r="11" spans="1:24">
      <c r="A11" s="49" t="s">
        <v>72</v>
      </c>
      <c r="B11" s="49">
        <v>-0.76819311307424298</v>
      </c>
      <c r="C11" s="49">
        <v>0.5</v>
      </c>
      <c r="D11" s="49">
        <v>0.37865662747964601</v>
      </c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</row>
    <row r="12" spans="1:24">
      <c r="A12" s="49" t="s">
        <v>107</v>
      </c>
      <c r="B12" s="49">
        <v>-0.23180688692575699</v>
      </c>
      <c r="C12" s="49">
        <v>0.5</v>
      </c>
      <c r="D12" s="49">
        <v>0.62134337252035399</v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</row>
    <row r="13" spans="1:24">
      <c r="A13" s="49" t="s">
        <v>110</v>
      </c>
      <c r="B13" s="49">
        <v>0.23180688692575699</v>
      </c>
      <c r="C13" s="49">
        <v>0.5</v>
      </c>
      <c r="D13" s="49">
        <v>0.37865662747964601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</row>
    <row r="14" spans="1:24">
      <c r="A14" s="49" t="s">
        <v>71</v>
      </c>
      <c r="B14" s="49">
        <v>0</v>
      </c>
      <c r="C14" s="49">
        <v>0</v>
      </c>
      <c r="D14" s="49">
        <v>0.5</v>
      </c>
      <c r="E14" s="49"/>
      <c r="F14" s="49"/>
      <c r="G14" s="49" t="s">
        <v>63</v>
      </c>
      <c r="H14" s="49" t="s">
        <v>64</v>
      </c>
      <c r="I14" s="49" t="s">
        <v>65</v>
      </c>
      <c r="J14" s="49">
        <v>23</v>
      </c>
      <c r="K14" s="49">
        <v>13</v>
      </c>
      <c r="L14" s="49">
        <v>12</v>
      </c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</row>
    <row r="15" spans="1:24">
      <c r="A15" s="49" t="s">
        <v>74</v>
      </c>
      <c r="B15" s="49">
        <v>-0.5</v>
      </c>
      <c r="C15" s="49">
        <v>0</v>
      </c>
      <c r="D15" s="49">
        <v>0</v>
      </c>
      <c r="E15" s="49"/>
      <c r="F15" s="49"/>
      <c r="G15" s="49">
        <v>0.91846652168064702</v>
      </c>
      <c r="H15" s="49">
        <v>1.0435468059691499</v>
      </c>
      <c r="I15" s="49">
        <v>1.06836461869084</v>
      </c>
      <c r="J15" s="49">
        <v>90</v>
      </c>
      <c r="K15" s="49">
        <v>52.49</v>
      </c>
      <c r="L15" s="49">
        <v>90</v>
      </c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</row>
    <row r="16" spans="1:24">
      <c r="A16" s="49" t="s">
        <v>111</v>
      </c>
      <c r="B16" s="49">
        <v>0.5</v>
      </c>
      <c r="C16" s="49">
        <v>0</v>
      </c>
      <c r="D16" s="49">
        <v>0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</row>
    <row r="17" spans="1:24">
      <c r="A17" s="49" t="s">
        <v>75</v>
      </c>
      <c r="B17" s="49">
        <v>0</v>
      </c>
      <c r="C17" s="49">
        <v>0.5</v>
      </c>
      <c r="D17" s="49">
        <v>0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</row>
    <row r="18" spans="1:24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</row>
    <row r="19" spans="1:24">
      <c r="A19" s="49" t="s">
        <v>63</v>
      </c>
      <c r="B19" s="49" t="s">
        <v>64</v>
      </c>
      <c r="C19" s="49" t="s">
        <v>65</v>
      </c>
      <c r="D19" s="49">
        <v>23</v>
      </c>
      <c r="E19" s="49">
        <v>13</v>
      </c>
      <c r="F19" s="49">
        <v>12</v>
      </c>
      <c r="G19" s="49"/>
      <c r="H19" s="47" t="s">
        <v>113</v>
      </c>
      <c r="I19" s="49"/>
      <c r="J19" s="47" t="s">
        <v>114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</row>
    <row r="20" spans="1:24">
      <c r="A20" s="49">
        <f>'[1]lattice constant'!A5</f>
        <v>0.91846652168064746</v>
      </c>
      <c r="B20" s="49">
        <f>'[1]lattice constant'!B5</f>
        <v>1.0435468059691515</v>
      </c>
      <c r="C20" s="49">
        <f>'[1]lattice constant'!C5</f>
        <v>1.0683646186908422</v>
      </c>
      <c r="D20" s="49">
        <f>'[1]lattice constant'!D5</f>
        <v>90</v>
      </c>
      <c r="E20" s="49">
        <f>'[1]lattice constant'!E5</f>
        <v>52.489999999999995</v>
      </c>
      <c r="F20" s="49">
        <f>'[1]lattice constant'!F5</f>
        <v>90</v>
      </c>
      <c r="G20" s="49"/>
      <c r="H20" s="49">
        <f>E21*C20/A20</f>
        <v>0.70827523833227746</v>
      </c>
      <c r="I20" s="49"/>
      <c r="J20" s="49">
        <f>E21*A20/C20</f>
        <v>0.52346750404882347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</row>
    <row r="21" spans="1:24">
      <c r="A21" s="49">
        <v>0.91846652168064702</v>
      </c>
      <c r="B21" s="49">
        <v>1.0435468059691499</v>
      </c>
      <c r="C21" s="49">
        <v>1.06836461869084</v>
      </c>
      <c r="D21" s="49"/>
      <c r="E21" s="49">
        <f>COS(PI()*E20/180)</f>
        <v>0.60889988601524869</v>
      </c>
      <c r="F21" s="49"/>
      <c r="G21" s="49"/>
      <c r="H21" s="49">
        <v>0.70827523833227701</v>
      </c>
      <c r="I21" s="49"/>
      <c r="J21" s="49">
        <v>0.52346750404882303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</row>
    <row r="22" spans="1:24">
      <c r="A22" s="49"/>
      <c r="B22" s="49"/>
      <c r="C22" s="49"/>
      <c r="D22" s="49"/>
      <c r="E22" s="49">
        <v>0.60889988601524903</v>
      </c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</row>
    <row r="23" spans="1:24">
      <c r="A23" s="49"/>
      <c r="B23" s="49"/>
      <c r="C23" s="49"/>
      <c r="D23" s="49"/>
      <c r="E23" s="49"/>
      <c r="F23" s="49"/>
      <c r="G23" s="49"/>
      <c r="H23" s="47" t="s">
        <v>115</v>
      </c>
      <c r="I23" s="49">
        <f>B8*A20</f>
        <v>-0.70555965654432828</v>
      </c>
      <c r="J23" s="49">
        <f>B16*A20</f>
        <v>0.45923326084032373</v>
      </c>
      <c r="K23" s="49"/>
      <c r="L23" s="49">
        <f>-A20/2</f>
        <v>-0.45923326084032373</v>
      </c>
      <c r="M23" s="49">
        <v>-0.45923326084032401</v>
      </c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</row>
    <row r="24" spans="1:24">
      <c r="A24" s="49"/>
      <c r="B24" s="49"/>
      <c r="C24" s="49"/>
      <c r="D24" s="49"/>
      <c r="E24" s="49"/>
      <c r="F24" s="49"/>
      <c r="G24" s="49"/>
      <c r="H24" s="47" t="s">
        <v>116</v>
      </c>
      <c r="I24" s="49">
        <v>0</v>
      </c>
      <c r="J24" s="49">
        <f>C11*B20</f>
        <v>0.52177340298457575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</row>
    <row r="25" spans="1:24">
      <c r="A25" s="49"/>
      <c r="B25" s="49"/>
      <c r="C25" s="49"/>
      <c r="D25" s="49"/>
      <c r="E25" s="49"/>
      <c r="F25" s="49"/>
      <c r="G25" s="49"/>
      <c r="H25" s="47" t="s">
        <v>117</v>
      </c>
      <c r="I25" s="49">
        <v>0</v>
      </c>
      <c r="J25" s="49">
        <f>D12*C20</f>
        <v>0.66382127525878987</v>
      </c>
      <c r="K25" s="49"/>
      <c r="L25" s="49">
        <f>C20/2</f>
        <v>0.5341823093454211</v>
      </c>
      <c r="M25" s="49">
        <v>0.53418230934542099</v>
      </c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</row>
    <row r="26" spans="1:24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</row>
    <row r="27" spans="1:24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>
        <f>C20*E21-A20</f>
        <v>-0.26793942713706898</v>
      </c>
      <c r="M27" s="49">
        <v>-0.26793942713706898</v>
      </c>
      <c r="N27" s="49">
        <f>(A20*A20+C20*C20-2*A20*C20*E21)/2</f>
        <v>0.39500449717482977</v>
      </c>
      <c r="O27" s="49">
        <v>0.39500449717482999</v>
      </c>
      <c r="P27" s="49"/>
      <c r="Q27" s="49"/>
      <c r="R27" s="49"/>
      <c r="S27" s="49"/>
      <c r="T27" s="49"/>
      <c r="U27" s="49"/>
      <c r="V27" s="49"/>
      <c r="W27" s="49"/>
      <c r="X27" s="49"/>
    </row>
    <row r="28" spans="1:24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>
        <f>C20-A20*E21</f>
        <v>0.50911045833067403</v>
      </c>
      <c r="M28" s="49">
        <v>0.50911045833067403</v>
      </c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</row>
    <row r="29" spans="1:24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</row>
    <row r="30" spans="1:24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</row>
    <row r="31" spans="1:24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</row>
    <row r="32" spans="1:24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</row>
    <row r="33" spans="1:24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</row>
    <row r="34" spans="1:24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</row>
    <row r="35" spans="1:24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</row>
    <row r="36" spans="1:24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</row>
    <row r="37" spans="1:24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</row>
    <row r="38" spans="1:24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</row>
    <row r="39" spans="1:24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</row>
    <row r="40" spans="1:24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</row>
    <row r="41" spans="1:24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</row>
    <row r="42" spans="1:24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</row>
    <row r="43" spans="1:24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</row>
    <row r="44" spans="1:2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</row>
    <row r="45" spans="1:24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</row>
    <row r="46" spans="1:24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</row>
    <row r="47" spans="1:24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</row>
    <row r="48" spans="1:24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</row>
    <row r="49" spans="1:24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</row>
    <row r="50" spans="1:24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</row>
    <row r="51" spans="1:24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</row>
  </sheetData>
  <phoneticPr fontId="5" type="noConversion"/>
  <pageMargins left="0.75" right="0.75" top="1" bottom="1" header="0.5" footer="0.5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213"/>
  <sheetViews>
    <sheetView zoomScale="30" zoomScaleNormal="30" workbookViewId="0">
      <selection activeCell="AD156" sqref="AD156"/>
    </sheetView>
  </sheetViews>
  <sheetFormatPr baseColWidth="10" defaultColWidth="9" defaultRowHeight="14"/>
  <cols>
    <col min="1" max="12" width="9" style="3"/>
    <col min="13" max="16" width="9.1640625" style="3" customWidth="1"/>
    <col min="17" max="17" width="9.5" style="3" customWidth="1"/>
    <col min="18" max="18" width="11.6640625" style="3" customWidth="1"/>
    <col min="19" max="26" width="9" style="3"/>
    <col min="27" max="29" width="9.1640625" style="3" customWidth="1"/>
    <col min="30" max="31" width="16" style="3" customWidth="1"/>
    <col min="32" max="32" width="9.1640625" style="3" customWidth="1"/>
    <col min="33" max="56" width="9" style="3"/>
    <col min="57" max="57" width="9.33203125" style="3"/>
    <col min="58" max="16384" width="9" style="3"/>
  </cols>
  <sheetData>
    <row r="1" spans="1:65">
      <c r="A1" s="3" t="s">
        <v>37</v>
      </c>
    </row>
    <row r="2" spans="1:65">
      <c r="A2" s="3" t="s">
        <v>38</v>
      </c>
    </row>
    <row r="3" spans="1:65">
      <c r="B3" s="3">
        <v>13</v>
      </c>
      <c r="I3" s="3" t="s">
        <v>5</v>
      </c>
      <c r="M3" s="3" t="s">
        <v>39</v>
      </c>
      <c r="T3" s="3" t="s">
        <v>40</v>
      </c>
      <c r="AA3" s="3" t="s">
        <v>41</v>
      </c>
      <c r="AO3" s="3" t="s">
        <v>42</v>
      </c>
      <c r="BB3" s="2" t="s">
        <v>6</v>
      </c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>
      <c r="B4" s="4">
        <v>3.1911900000000002</v>
      </c>
      <c r="C4" s="5">
        <v>2.971E-2</v>
      </c>
      <c r="D4" s="5">
        <v>3.1009999999999999E-2</v>
      </c>
      <c r="E4" s="5">
        <v>-8.0000000000000007E-5</v>
      </c>
      <c r="F4" s="5">
        <v>1.2999999999999999E-3</v>
      </c>
      <c r="G4" s="6">
        <v>1.2600000000000001E-3</v>
      </c>
      <c r="I4" s="4">
        <v>-0.82096999999999998</v>
      </c>
      <c r="J4" s="5">
        <v>-0.49963000000000002</v>
      </c>
      <c r="K4" s="6">
        <v>-0.27635999999999999</v>
      </c>
      <c r="M4" s="4">
        <f t="array" ref="M4:R9">MMULT(MMULT(AH4:AM9,B4:G9),TRANSPOSE(AH4:AM9))</f>
        <v>3.4914410742077728</v>
      </c>
      <c r="N4" s="5">
        <v>0.41501798783820798</v>
      </c>
      <c r="O4" s="5">
        <v>-0.52032008753823877</v>
      </c>
      <c r="P4" s="5">
        <v>1.9167137153999991E-5</v>
      </c>
      <c r="Q4" s="5">
        <v>1.6822095263080001E-3</v>
      </c>
      <c r="R4" s="6">
        <v>-1.0614792880000307E-6</v>
      </c>
      <c r="T4" s="4">
        <f t="array" ref="T4:Y9">-1*(Y12:AD17+Y26:AD31+S18:X23+S32:X37+Y40:AD45+S46:X51+Y54:AD59+S60:X65+Y68:AD73+S74:X79+Y82:AD87+S88:X93+Y96:AD101+S102:X107)</f>
        <v>3.4481057472598025</v>
      </c>
      <c r="U4" s="5">
        <v>0.31891020830266792</v>
      </c>
      <c r="V4" s="5">
        <v>-0.4293928701930787</v>
      </c>
      <c r="W4" s="5">
        <v>-8.9472542434695934E-4</v>
      </c>
      <c r="X4" s="5">
        <v>-3.7902297158799725E-4</v>
      </c>
      <c r="Y4" s="6">
        <v>-2.0698031971030512E-3</v>
      </c>
      <c r="AA4" s="4">
        <f t="array" ref="AA4:AF9">-1*(AF12:AK17+AF18:AK23+AF26:AK31+AF32:AK37+AF40:AK45+AF46:AK51+AF54:AK59+AF60:AK65+AF68:AK73+AF74:AK79+AF82:AK87+AF88:AK93+AF96:AK101+AF102:AK107)</f>
        <v>3.4481057472598025</v>
      </c>
      <c r="AB4" s="5">
        <v>0.31891020830266803</v>
      </c>
      <c r="AC4" s="5">
        <v>-0.42939287019307892</v>
      </c>
      <c r="AD4" s="5">
        <v>0</v>
      </c>
      <c r="AE4" s="5">
        <v>0</v>
      </c>
      <c r="AF4" s="6">
        <v>0</v>
      </c>
      <c r="AH4" s="4">
        <v>-0.82096999999999998</v>
      </c>
      <c r="AI4" s="5">
        <v>-0.49963000000000002</v>
      </c>
      <c r="AJ4" s="5">
        <v>-0.27635999999999999</v>
      </c>
      <c r="AK4" s="5">
        <v>0</v>
      </c>
      <c r="AL4" s="5">
        <v>0</v>
      </c>
      <c r="AM4" s="6">
        <v>0</v>
      </c>
      <c r="AO4" s="4">
        <v>-0.82074000000000003</v>
      </c>
      <c r="AP4" s="5">
        <v>-0.50124999999999997</v>
      </c>
      <c r="AQ4" s="5">
        <v>-0.27411999999999997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6">
        <v>0</v>
      </c>
      <c r="BB4" s="13">
        <v>0.28671999999999997</v>
      </c>
      <c r="BC4" s="14">
        <v>0</v>
      </c>
      <c r="BD4" s="14">
        <v>0</v>
      </c>
      <c r="BE4" s="14">
        <v>0</v>
      </c>
      <c r="BF4" s="14">
        <v>0</v>
      </c>
      <c r="BG4" s="18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8">
        <v>0</v>
      </c>
    </row>
    <row r="5" spans="1:65">
      <c r="B5" s="7">
        <v>2.971E-2</v>
      </c>
      <c r="C5" s="3">
        <v>3.4533200000000002</v>
      </c>
      <c r="D5" s="3">
        <v>5.2659999999999998E-2</v>
      </c>
      <c r="E5" s="3">
        <v>-1.16E-3</v>
      </c>
      <c r="F5" s="3">
        <v>7.6000000000000004E-4</v>
      </c>
      <c r="G5" s="8">
        <v>-2.5999999999999998E-4</v>
      </c>
      <c r="I5" s="7">
        <v>0.57037000000000004</v>
      </c>
      <c r="J5" s="3">
        <v>-0.69543999999999995</v>
      </c>
      <c r="K5" s="8">
        <v>-0.43708000000000002</v>
      </c>
      <c r="M5" s="7">
        <v>0.41501798783820798</v>
      </c>
      <c r="N5" s="3">
        <v>3.7657815239210075</v>
      </c>
      <c r="O5" s="3">
        <v>-0.81051436255660092</v>
      </c>
      <c r="P5" s="3">
        <v>-1.650429280738E-3</v>
      </c>
      <c r="Q5" s="3">
        <v>-2.4545479740800002E-4</v>
      </c>
      <c r="R5" s="8">
        <v>6.9393667696199994E-4</v>
      </c>
      <c r="T5" s="7">
        <v>0.31891020830266797</v>
      </c>
      <c r="U5" s="3">
        <v>3.5917563889863926</v>
      </c>
      <c r="V5" s="3">
        <v>-0.57180291115800896</v>
      </c>
      <c r="W5" s="3">
        <v>-7.0718665703101147E-4</v>
      </c>
      <c r="X5" s="3">
        <v>-1.1289619618880253E-3</v>
      </c>
      <c r="Y5" s="8">
        <v>-2.4930694680930232E-3</v>
      </c>
      <c r="AA5" s="7">
        <v>0.31891020830266803</v>
      </c>
      <c r="AB5" s="3">
        <v>3.5917563889863926</v>
      </c>
      <c r="AC5" s="3">
        <v>-0.57180291115800852</v>
      </c>
      <c r="AD5" s="3">
        <v>0</v>
      </c>
      <c r="AE5" s="3">
        <v>0</v>
      </c>
      <c r="AF5" s="8">
        <v>0</v>
      </c>
      <c r="AH5" s="7">
        <v>0.57037000000000004</v>
      </c>
      <c r="AI5" s="3">
        <v>-0.69543999999999995</v>
      </c>
      <c r="AJ5" s="3">
        <v>-0.43708000000000002</v>
      </c>
      <c r="AK5" s="3">
        <v>0</v>
      </c>
      <c r="AL5" s="3">
        <v>0</v>
      </c>
      <c r="AM5" s="8">
        <v>0</v>
      </c>
      <c r="AO5" s="7">
        <v>0.57055</v>
      </c>
      <c r="AP5" s="3">
        <v>-0.69440000000000002</v>
      </c>
      <c r="AQ5" s="3">
        <v>-0.4385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8">
        <v>0</v>
      </c>
      <c r="BB5" s="15">
        <v>0</v>
      </c>
      <c r="BC5" s="2">
        <v>0.28671999999999997</v>
      </c>
      <c r="BD5" s="2">
        <v>0</v>
      </c>
      <c r="BE5" s="2">
        <v>0</v>
      </c>
      <c r="BF5" s="2">
        <v>0</v>
      </c>
      <c r="BG5" s="19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19">
        <v>0</v>
      </c>
    </row>
    <row r="6" spans="1:65">
      <c r="B6" s="7">
        <v>3.1009999999999999E-2</v>
      </c>
      <c r="C6" s="3">
        <v>5.2659999999999998E-2</v>
      </c>
      <c r="D6" s="3">
        <v>5.5720700000000001</v>
      </c>
      <c r="E6" s="3">
        <v>-1.08E-3</v>
      </c>
      <c r="F6" s="3">
        <v>-9.7000000000000005E-4</v>
      </c>
      <c r="G6" s="8">
        <v>-5.9000000000000003E-4</v>
      </c>
      <c r="I6" s="9">
        <v>2.6179999999999998E-2</v>
      </c>
      <c r="J6" s="10">
        <v>-0.51646000000000003</v>
      </c>
      <c r="K6" s="11">
        <v>0.85590999999999995</v>
      </c>
      <c r="M6" s="7">
        <v>-0.52032008753823866</v>
      </c>
      <c r="N6" s="3">
        <v>-0.8105143625566007</v>
      </c>
      <c r="O6" s="3">
        <v>4.959322577889183</v>
      </c>
      <c r="P6" s="3">
        <v>9.5601887940099982E-4</v>
      </c>
      <c r="Q6" s="3">
        <v>7.8755639235999998E-4</v>
      </c>
      <c r="R6" s="8">
        <v>3.1629103281500002E-4</v>
      </c>
      <c r="T6" s="7">
        <v>-0.4293928701930787</v>
      </c>
      <c r="U6" s="3">
        <v>-0.57180291115800874</v>
      </c>
      <c r="V6" s="3">
        <v>4.4646070102181978</v>
      </c>
      <c r="W6" s="3">
        <v>6.0312326457001575E-4</v>
      </c>
      <c r="X6" s="3">
        <v>2.1308223271999938E-3</v>
      </c>
      <c r="Y6" s="8">
        <v>1.6330273956749741E-3</v>
      </c>
      <c r="AA6" s="7">
        <v>-0.42939287019307892</v>
      </c>
      <c r="AB6" s="3">
        <v>-0.57180291115800852</v>
      </c>
      <c r="AC6" s="3">
        <v>4.4646070102181978</v>
      </c>
      <c r="AD6" s="3">
        <v>0</v>
      </c>
      <c r="AE6" s="3">
        <v>0</v>
      </c>
      <c r="AF6" s="8">
        <v>5.5511151231257827E-17</v>
      </c>
      <c r="AH6" s="7">
        <v>2.6179999999999998E-2</v>
      </c>
      <c r="AI6" s="3">
        <v>-0.51646000000000003</v>
      </c>
      <c r="AJ6" s="3">
        <v>0.85590999999999995</v>
      </c>
      <c r="AK6" s="3">
        <v>0</v>
      </c>
      <c r="AL6" s="3">
        <v>0</v>
      </c>
      <c r="AM6" s="8">
        <v>0</v>
      </c>
      <c r="AO6" s="7">
        <v>2.945E-2</v>
      </c>
      <c r="AP6" s="3">
        <v>-0.51629000000000003</v>
      </c>
      <c r="AQ6" s="3">
        <v>0.85590999999999995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8">
        <v>0</v>
      </c>
      <c r="BB6" s="15">
        <v>0</v>
      </c>
      <c r="BC6" s="2">
        <v>0</v>
      </c>
      <c r="BD6" s="2">
        <v>0.28671999999999997</v>
      </c>
      <c r="BE6" s="2">
        <v>0</v>
      </c>
      <c r="BF6" s="2">
        <v>0</v>
      </c>
      <c r="BG6" s="19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19">
        <v>0</v>
      </c>
    </row>
    <row r="7" spans="1:65">
      <c r="B7" s="7">
        <v>-8.0000000000000007E-5</v>
      </c>
      <c r="C7" s="3">
        <v>-1.16E-3</v>
      </c>
      <c r="D7" s="3">
        <v>-1.08E-3</v>
      </c>
      <c r="E7" s="3">
        <v>3.3120099999999999</v>
      </c>
      <c r="F7" s="3">
        <v>0.19524</v>
      </c>
      <c r="G7" s="8">
        <v>-5.8130000000000001E-2</v>
      </c>
      <c r="M7" s="7">
        <v>1.9167137154000018E-5</v>
      </c>
      <c r="N7" s="3">
        <v>-1.6504292807379998E-3</v>
      </c>
      <c r="O7" s="3">
        <v>9.5601887940100004E-4</v>
      </c>
      <c r="P7" s="3">
        <v>4.843517920774457</v>
      </c>
      <c r="Q7" s="3">
        <v>1.9935390282806227</v>
      </c>
      <c r="R7" s="8">
        <v>1.4813876620244171</v>
      </c>
      <c r="T7" s="7">
        <v>-8.9472542434695934E-4</v>
      </c>
      <c r="U7" s="3">
        <v>-7.0718665703101147E-4</v>
      </c>
      <c r="V7" s="3">
        <v>6.0312326456996024E-4</v>
      </c>
      <c r="W7" s="3">
        <v>0.11394990705437402</v>
      </c>
      <c r="X7" s="3">
        <v>0.65789773450781996</v>
      </c>
      <c r="Y7" s="8">
        <v>0.28271050830903799</v>
      </c>
      <c r="AA7" s="7">
        <v>0</v>
      </c>
      <c r="AB7" s="3">
        <v>0</v>
      </c>
      <c r="AC7" s="3">
        <v>0</v>
      </c>
      <c r="AD7" s="3">
        <v>0.11394990705437402</v>
      </c>
      <c r="AE7" s="3">
        <v>0.65789773450782008</v>
      </c>
      <c r="AF7" s="8">
        <v>0.2827105083090381</v>
      </c>
      <c r="AH7" s="7">
        <v>0</v>
      </c>
      <c r="AI7" s="3">
        <v>0</v>
      </c>
      <c r="AJ7" s="3">
        <v>0</v>
      </c>
      <c r="AK7" s="3">
        <v>-0.82096999999999998</v>
      </c>
      <c r="AL7" s="3">
        <v>-0.49963000000000002</v>
      </c>
      <c r="AM7" s="8">
        <v>-0.27635999999999999</v>
      </c>
      <c r="AO7" s="7">
        <v>0</v>
      </c>
      <c r="AP7" s="3">
        <v>0</v>
      </c>
      <c r="AQ7" s="3">
        <v>0</v>
      </c>
      <c r="AR7" s="3">
        <v>-0.82074000000000003</v>
      </c>
      <c r="AS7" s="3">
        <v>-0.50124999999999997</v>
      </c>
      <c r="AT7" s="3">
        <v>-0.27411999999999997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8">
        <v>0</v>
      </c>
      <c r="BB7" s="15">
        <v>0</v>
      </c>
      <c r="BC7" s="2">
        <v>0</v>
      </c>
      <c r="BD7" s="2">
        <v>0</v>
      </c>
      <c r="BE7" s="2">
        <v>0.52151000000000003</v>
      </c>
      <c r="BF7" s="2">
        <v>0</v>
      </c>
      <c r="BG7" s="19">
        <v>-1.0000000000000001E-5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19">
        <v>0</v>
      </c>
    </row>
    <row r="8" spans="1:65">
      <c r="B8" s="7">
        <v>1.2999999999999999E-3</v>
      </c>
      <c r="C8" s="3">
        <v>7.6000000000000004E-4</v>
      </c>
      <c r="D8" s="3">
        <v>-9.7000000000000005E-4</v>
      </c>
      <c r="E8" s="3">
        <v>0.19524</v>
      </c>
      <c r="F8" s="3">
        <v>8.9159199999999998</v>
      </c>
      <c r="G8" s="8">
        <v>-0.15744</v>
      </c>
      <c r="M8" s="7">
        <v>1.6822095263080003E-3</v>
      </c>
      <c r="N8" s="3">
        <v>-2.4545479740800013E-4</v>
      </c>
      <c r="O8" s="3">
        <v>7.8755639235999998E-4</v>
      </c>
      <c r="P8" s="3">
        <v>1.9935390282806233</v>
      </c>
      <c r="Q8" s="3">
        <v>5.9064544375698889</v>
      </c>
      <c r="R8" s="8">
        <v>1.774923317879739</v>
      </c>
      <c r="T8" s="7">
        <v>-3.7902297158805276E-4</v>
      </c>
      <c r="U8" s="3">
        <v>-1.1289619618880253E-3</v>
      </c>
      <c r="V8" s="3">
        <v>2.1308223272001048E-3</v>
      </c>
      <c r="W8" s="3">
        <v>0.65789773450781996</v>
      </c>
      <c r="X8" s="3">
        <v>1.9852994100388239</v>
      </c>
      <c r="Y8" s="8">
        <v>1.168597815200288</v>
      </c>
      <c r="AA8" s="7">
        <v>0</v>
      </c>
      <c r="AB8" s="3">
        <v>0</v>
      </c>
      <c r="AC8" s="3">
        <v>0</v>
      </c>
      <c r="AD8" s="3">
        <v>0.65789773450782008</v>
      </c>
      <c r="AE8" s="3">
        <v>1.9852994100388239</v>
      </c>
      <c r="AF8" s="8">
        <v>1.168597815200288</v>
      </c>
      <c r="AH8" s="7">
        <v>0</v>
      </c>
      <c r="AI8" s="3">
        <v>0</v>
      </c>
      <c r="AJ8" s="3">
        <v>0</v>
      </c>
      <c r="AK8" s="3">
        <v>0.57037000000000004</v>
      </c>
      <c r="AL8" s="3">
        <v>-0.69543999999999995</v>
      </c>
      <c r="AM8" s="8">
        <v>-0.43708000000000002</v>
      </c>
      <c r="AO8" s="7">
        <v>0</v>
      </c>
      <c r="AP8" s="3">
        <v>0</v>
      </c>
      <c r="AQ8" s="3">
        <v>0</v>
      </c>
      <c r="AR8" s="3">
        <v>0.57055</v>
      </c>
      <c r="AS8" s="3">
        <v>-0.69440000000000002</v>
      </c>
      <c r="AT8" s="3">
        <v>-0.4385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8">
        <v>0</v>
      </c>
      <c r="BB8" s="15">
        <v>0</v>
      </c>
      <c r="BC8" s="2">
        <v>0</v>
      </c>
      <c r="BD8" s="2">
        <v>0</v>
      </c>
      <c r="BE8" s="2">
        <v>0</v>
      </c>
      <c r="BF8" s="2">
        <v>0.20249</v>
      </c>
      <c r="BG8" s="19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19">
        <v>0</v>
      </c>
    </row>
    <row r="9" spans="1:65">
      <c r="B9" s="9">
        <v>1.2600000000000001E-3</v>
      </c>
      <c r="C9" s="10">
        <v>-2.5999999999999998E-4</v>
      </c>
      <c r="D9" s="10">
        <v>-5.9000000000000003E-4</v>
      </c>
      <c r="E9" s="10">
        <v>-5.8130000000000001E-2</v>
      </c>
      <c r="F9" s="10">
        <v>-0.15744</v>
      </c>
      <c r="G9" s="11">
        <v>3.8658800000000002</v>
      </c>
      <c r="M9" s="9">
        <v>-1.0614792879999731E-6</v>
      </c>
      <c r="N9" s="10">
        <v>6.9393667696199994E-4</v>
      </c>
      <c r="O9" s="10">
        <v>3.1629103281500008E-4</v>
      </c>
      <c r="P9" s="10">
        <v>1.4813876620244169</v>
      </c>
      <c r="Q9" s="10">
        <v>1.7749233178797386</v>
      </c>
      <c r="R9" s="11">
        <v>5.3438013140186591</v>
      </c>
      <c r="T9" s="9">
        <v>-2.0698031971030512E-3</v>
      </c>
      <c r="U9" s="10">
        <v>-2.4930694680930232E-3</v>
      </c>
      <c r="V9" s="10">
        <v>1.6330273956751684E-3</v>
      </c>
      <c r="W9" s="10">
        <v>0.28271050830903799</v>
      </c>
      <c r="X9" s="10">
        <v>1.168597815200288</v>
      </c>
      <c r="Y9" s="11">
        <v>-0.8194805986039102</v>
      </c>
      <c r="AA9" s="9">
        <v>0</v>
      </c>
      <c r="AB9" s="10">
        <v>0</v>
      </c>
      <c r="AC9" s="10">
        <v>5.5511151231257827E-17</v>
      </c>
      <c r="AD9" s="10">
        <v>0.2827105083090381</v>
      </c>
      <c r="AE9" s="10">
        <v>1.168597815200288</v>
      </c>
      <c r="AF9" s="11">
        <v>-0.8194805986039102</v>
      </c>
      <c r="AH9" s="9">
        <v>0</v>
      </c>
      <c r="AI9" s="10">
        <v>0</v>
      </c>
      <c r="AJ9" s="10">
        <v>0</v>
      </c>
      <c r="AK9" s="10">
        <v>2.6179999999999998E-2</v>
      </c>
      <c r="AL9" s="10">
        <v>-0.51646000000000003</v>
      </c>
      <c r="AM9" s="11">
        <v>0.85590999999999995</v>
      </c>
      <c r="AO9" s="7">
        <v>0</v>
      </c>
      <c r="AP9" s="3">
        <v>0</v>
      </c>
      <c r="AQ9" s="3">
        <v>0</v>
      </c>
      <c r="AR9" s="3">
        <v>2.945E-2</v>
      </c>
      <c r="AS9" s="3">
        <v>-0.51629000000000003</v>
      </c>
      <c r="AT9" s="3">
        <v>0.85590999999999995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8">
        <v>0</v>
      </c>
      <c r="BB9" s="16">
        <v>0</v>
      </c>
      <c r="BC9" s="17">
        <v>0</v>
      </c>
      <c r="BD9" s="17">
        <v>0</v>
      </c>
      <c r="BE9" s="17">
        <v>-1.0000000000000001E-5</v>
      </c>
      <c r="BF9" s="17">
        <v>0</v>
      </c>
      <c r="BG9" s="20">
        <v>0.25392999999999999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19">
        <v>0</v>
      </c>
    </row>
    <row r="10" spans="1:65">
      <c r="AO10" s="7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-0.82074000000000003</v>
      </c>
      <c r="AV10" s="3">
        <v>-0.50114999999999998</v>
      </c>
      <c r="AW10" s="3">
        <v>-0.27428000000000002</v>
      </c>
      <c r="AX10" s="3">
        <v>0</v>
      </c>
      <c r="AY10" s="3">
        <v>0</v>
      </c>
      <c r="AZ10" s="8">
        <v>0</v>
      </c>
      <c r="BB10" s="15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0.28539999999999999</v>
      </c>
      <c r="BI10" s="2">
        <v>0</v>
      </c>
      <c r="BJ10" s="2">
        <v>0</v>
      </c>
      <c r="BK10" s="2">
        <v>0</v>
      </c>
      <c r="BL10" s="2">
        <v>0</v>
      </c>
      <c r="BM10" s="19">
        <v>0</v>
      </c>
    </row>
    <row r="11" spans="1:65">
      <c r="B11" s="3" t="s">
        <v>10</v>
      </c>
      <c r="S11" s="3" t="s">
        <v>39</v>
      </c>
      <c r="T11" s="3" t="s">
        <v>43</v>
      </c>
      <c r="AF11" s="3" t="s">
        <v>44</v>
      </c>
      <c r="AO11" s="7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0.57054000000000005</v>
      </c>
      <c r="AV11" s="3">
        <v>-0.69440000000000002</v>
      </c>
      <c r="AW11" s="3">
        <v>-0.43851000000000001</v>
      </c>
      <c r="AX11" s="3">
        <v>0</v>
      </c>
      <c r="AY11" s="3">
        <v>0</v>
      </c>
      <c r="AZ11" s="8">
        <v>0</v>
      </c>
      <c r="BB11" s="15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0.28284999999999999</v>
      </c>
      <c r="BJ11" s="2">
        <v>0</v>
      </c>
      <c r="BK11" s="2">
        <v>0</v>
      </c>
      <c r="BL11" s="2">
        <v>0</v>
      </c>
      <c r="BM11" s="19">
        <v>0</v>
      </c>
    </row>
    <row r="12" spans="1:65">
      <c r="B12" s="4">
        <v>3.1919200000000001</v>
      </c>
      <c r="C12" s="5">
        <v>2.085E-2</v>
      </c>
      <c r="D12" s="5">
        <v>5.79E-3</v>
      </c>
      <c r="E12" s="5">
        <v>-1.4999999999999999E-2</v>
      </c>
      <c r="F12" s="5">
        <v>6.7400000000000003E-3</v>
      </c>
      <c r="G12" s="5">
        <v>2.5360000000000001E-2</v>
      </c>
      <c r="H12" s="5">
        <v>-0.25224999999999997</v>
      </c>
      <c r="I12" s="5">
        <v>-0.23022000000000001</v>
      </c>
      <c r="J12" s="5">
        <v>-0.24446000000000001</v>
      </c>
      <c r="K12" s="5">
        <v>-0.15079000000000001</v>
      </c>
      <c r="L12" s="5">
        <v>0.29643000000000003</v>
      </c>
      <c r="M12" s="6">
        <v>-9.6549999999999997E-2</v>
      </c>
      <c r="O12" s="4">
        <v>-0.82279999999999998</v>
      </c>
      <c r="P12" s="5">
        <v>-0.49858999999999998</v>
      </c>
      <c r="Q12" s="6">
        <v>-0.27276</v>
      </c>
      <c r="S12" s="4">
        <v>3.4821775886447401</v>
      </c>
      <c r="T12" s="5">
        <v>0.425234003212974</v>
      </c>
      <c r="U12" s="5">
        <v>-0.51581382552260802</v>
      </c>
      <c r="V12" s="5">
        <v>-2.0271010352097E-2</v>
      </c>
      <c r="W12" s="5">
        <v>1.4876545422665E-2</v>
      </c>
      <c r="X12" s="5">
        <v>-1.9886148951624001E-2</v>
      </c>
      <c r="Y12" s="4">
        <v>-0.63787170872431698</v>
      </c>
      <c r="Z12" s="5">
        <v>-0.24746442273111499</v>
      </c>
      <c r="AA12" s="5">
        <v>0.16207747080072599</v>
      </c>
      <c r="AB12" s="5">
        <v>-8.1591120166689696E-3</v>
      </c>
      <c r="AC12" s="5">
        <v>0.42488760899563799</v>
      </c>
      <c r="AD12" s="6">
        <v>0.47390416318884099</v>
      </c>
      <c r="AE12" s="12" t="s">
        <v>45</v>
      </c>
      <c r="AF12" s="4">
        <v>-0.63787170872431698</v>
      </c>
      <c r="AG12" s="5">
        <v>-0.24738142913074501</v>
      </c>
      <c r="AH12" s="5">
        <v>0.16198006121293601</v>
      </c>
      <c r="AI12" s="5">
        <v>-8.54983444099848E-3</v>
      </c>
      <c r="AJ12" s="5">
        <v>0.42508682552465199</v>
      </c>
      <c r="AK12" s="6">
        <v>0.47309895486924902</v>
      </c>
      <c r="AO12" s="7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2.93E-2</v>
      </c>
      <c r="AV12" s="3">
        <v>-0.51639000000000002</v>
      </c>
      <c r="AW12" s="3">
        <v>0.85585</v>
      </c>
      <c r="AX12" s="3">
        <v>0</v>
      </c>
      <c r="AY12" s="3">
        <v>0</v>
      </c>
      <c r="AZ12" s="8">
        <v>0</v>
      </c>
      <c r="BB12" s="15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0.37737999999999999</v>
      </c>
      <c r="BK12" s="2">
        <v>0</v>
      </c>
      <c r="BL12" s="2">
        <v>0</v>
      </c>
      <c r="BM12" s="19">
        <v>0</v>
      </c>
    </row>
    <row r="13" spans="1:65">
      <c r="B13" s="7">
        <v>2.085E-2</v>
      </c>
      <c r="C13" s="3">
        <v>3.47037</v>
      </c>
      <c r="D13" s="3">
        <v>7.1739999999999998E-2</v>
      </c>
      <c r="E13" s="3">
        <v>-2.069E-2</v>
      </c>
      <c r="F13" s="3">
        <v>-6.8999999999999997E-4</v>
      </c>
      <c r="G13" s="3">
        <v>-1.1140000000000001E-2</v>
      </c>
      <c r="H13" s="3">
        <v>-0.23043</v>
      </c>
      <c r="I13" s="3">
        <v>-0.27066000000000001</v>
      </c>
      <c r="J13" s="3">
        <v>-0.30259000000000003</v>
      </c>
      <c r="K13" s="3">
        <v>-0.16347999999999999</v>
      </c>
      <c r="L13" s="3">
        <v>0.41021000000000002</v>
      </c>
      <c r="M13" s="8">
        <v>-0.19055</v>
      </c>
      <c r="O13" s="7">
        <v>0.56762999999999997</v>
      </c>
      <c r="P13" s="3">
        <v>-0.69721999999999995</v>
      </c>
      <c r="Q13" s="8">
        <v>-0.43780999999999998</v>
      </c>
      <c r="S13" s="7">
        <v>0.425234003212975</v>
      </c>
      <c r="T13" s="3">
        <v>3.8202034924663399</v>
      </c>
      <c r="U13" s="3">
        <v>-0.84720238728173503</v>
      </c>
      <c r="V13" s="3">
        <v>-2.6535826793783E-2</v>
      </c>
      <c r="W13" s="3">
        <v>-2.2697068757541999E-2</v>
      </c>
      <c r="X13" s="3">
        <v>7.4662391894099998E-4</v>
      </c>
      <c r="Y13" s="7">
        <v>-0.247298435530375</v>
      </c>
      <c r="Z13" s="3">
        <v>-0.14250103220707899</v>
      </c>
      <c r="AA13" s="3">
        <v>6.2559472898368995E-2</v>
      </c>
      <c r="AB13" s="3">
        <v>-9.8091263960790008E-3</v>
      </c>
      <c r="AC13" s="3">
        <v>0.179764772035652</v>
      </c>
      <c r="AD13" s="8">
        <v>0.26878770535451002</v>
      </c>
      <c r="AF13" s="7">
        <v>-0.24738142913074501</v>
      </c>
      <c r="AG13" s="3">
        <v>-0.14250103220707899</v>
      </c>
      <c r="AH13" s="3">
        <v>6.2540831933101504E-2</v>
      </c>
      <c r="AI13" s="3">
        <v>-9.9222664702055194E-3</v>
      </c>
      <c r="AJ13" s="3">
        <v>0.17989386795017301</v>
      </c>
      <c r="AK13" s="8">
        <v>0.26859581934013499</v>
      </c>
      <c r="AO13" s="7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-0.82074000000000003</v>
      </c>
      <c r="AY13" s="3">
        <v>-0.50114999999999998</v>
      </c>
      <c r="AZ13" s="8">
        <v>-0.27428000000000002</v>
      </c>
      <c r="BB13" s="15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0.18562000000000001</v>
      </c>
      <c r="BL13" s="2">
        <v>0</v>
      </c>
      <c r="BM13" s="19">
        <v>0</v>
      </c>
    </row>
    <row r="14" spans="1:65">
      <c r="B14" s="7">
        <v>5.79E-3</v>
      </c>
      <c r="C14" s="3">
        <v>7.1739999999999998E-2</v>
      </c>
      <c r="D14" s="3">
        <v>5.6362199999999998</v>
      </c>
      <c r="E14" s="3">
        <v>-6.9899999999999997E-3</v>
      </c>
      <c r="F14" s="3">
        <v>-5.5649999999999998E-2</v>
      </c>
      <c r="G14" s="3">
        <v>9.9299999999999996E-3</v>
      </c>
      <c r="H14" s="3">
        <v>-0.24424000000000001</v>
      </c>
      <c r="I14" s="3">
        <v>-0.30212</v>
      </c>
      <c r="J14" s="3">
        <v>-0.25428000000000001</v>
      </c>
      <c r="K14" s="3">
        <v>-0.20393</v>
      </c>
      <c r="L14" s="3">
        <v>0.32263999999999998</v>
      </c>
      <c r="M14" s="8">
        <v>-0.17358999999999999</v>
      </c>
      <c r="O14" s="9">
        <v>2.8119999999999999E-2</v>
      </c>
      <c r="P14" s="10">
        <v>-0.51505999999999996</v>
      </c>
      <c r="Q14" s="11">
        <v>0.85668999999999995</v>
      </c>
      <c r="S14" s="7">
        <v>-0.51581382552260802</v>
      </c>
      <c r="T14" s="3">
        <v>-0.84720238728173503</v>
      </c>
      <c r="U14" s="3">
        <v>4.9960541791562303</v>
      </c>
      <c r="V14" s="3">
        <v>1.5924546653049002E-2</v>
      </c>
      <c r="W14" s="3">
        <v>2.8721665988281998E-2</v>
      </c>
      <c r="X14" s="3">
        <v>3.7208345135870999E-2</v>
      </c>
      <c r="Y14" s="7">
        <v>0.16188265162514601</v>
      </c>
      <c r="Z14" s="3">
        <v>6.2522190967833999E-2</v>
      </c>
      <c r="AA14" s="3">
        <v>3.1858730351479901E-3</v>
      </c>
      <c r="AB14" s="3">
        <v>5.5902004443700998E-2</v>
      </c>
      <c r="AC14" s="3">
        <v>-8.1603906203581003E-2</v>
      </c>
      <c r="AD14" s="8">
        <v>-8.6178621974278002E-2</v>
      </c>
      <c r="AF14" s="7">
        <v>0.16198006121293601</v>
      </c>
      <c r="AG14" s="3">
        <v>6.2540831933101504E-2</v>
      </c>
      <c r="AH14" s="3">
        <v>3.18587303514801E-3</v>
      </c>
      <c r="AI14" s="3">
        <v>5.5921593172378499E-2</v>
      </c>
      <c r="AJ14" s="3">
        <v>-8.1733867052062995E-2</v>
      </c>
      <c r="AK14" s="8">
        <v>-8.6068176679640507E-2</v>
      </c>
      <c r="AO14" s="7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0.57054000000000005</v>
      </c>
      <c r="AY14" s="3">
        <v>-0.69440000000000002</v>
      </c>
      <c r="AZ14" s="8">
        <v>-0.43851000000000001</v>
      </c>
      <c r="BB14" s="15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0.45223999999999998</v>
      </c>
      <c r="BM14" s="19">
        <v>0</v>
      </c>
    </row>
    <row r="15" spans="1:65">
      <c r="B15" s="7">
        <v>-1.4999999999999999E-2</v>
      </c>
      <c r="C15" s="3">
        <v>-2.069E-2</v>
      </c>
      <c r="D15" s="3">
        <v>-6.9899999999999997E-3</v>
      </c>
      <c r="E15" s="3">
        <v>3.2481900000000001</v>
      </c>
      <c r="F15" s="3">
        <v>0.17191000000000001</v>
      </c>
      <c r="G15" s="3">
        <v>-4.1459999999999997E-2</v>
      </c>
      <c r="H15" s="3">
        <v>0.15135999999999999</v>
      </c>
      <c r="I15" s="3">
        <v>0.16388</v>
      </c>
      <c r="J15" s="3">
        <v>0.20452000000000001</v>
      </c>
      <c r="K15" s="3">
        <v>1.583E-2</v>
      </c>
      <c r="L15" s="3">
        <v>-0.32440999999999998</v>
      </c>
      <c r="M15" s="8">
        <v>0.24171999999999999</v>
      </c>
      <c r="S15" s="7">
        <v>-2.0271010352097E-2</v>
      </c>
      <c r="T15" s="3">
        <v>-2.6535826793783E-2</v>
      </c>
      <c r="U15" s="3">
        <v>1.5924546653049002E-2</v>
      </c>
      <c r="V15" s="3">
        <v>4.81052631702957</v>
      </c>
      <c r="W15" s="3">
        <v>2.0609227765767799</v>
      </c>
      <c r="X15" s="3">
        <v>1.4682695014693301</v>
      </c>
      <c r="Y15" s="7">
        <v>8.9405568653280094E-3</v>
      </c>
      <c r="Z15" s="3">
        <v>1.0035406544332E-2</v>
      </c>
      <c r="AA15" s="3">
        <v>-5.5941181901056E-2</v>
      </c>
      <c r="AB15" s="3">
        <v>-9.7045588546615005E-2</v>
      </c>
      <c r="AC15" s="3">
        <v>1.2962043138305001E-2</v>
      </c>
      <c r="AD15" s="8">
        <v>-0.167226364268274</v>
      </c>
      <c r="AF15" s="7">
        <v>8.5498344409985008E-3</v>
      </c>
      <c r="AG15" s="3">
        <v>9.9222664702055003E-3</v>
      </c>
      <c r="AH15" s="3">
        <v>-5.5921593172378499E-2</v>
      </c>
      <c r="AI15" s="3">
        <v>-9.7045588546615005E-2</v>
      </c>
      <c r="AJ15" s="3">
        <v>1.30909918261395E-2</v>
      </c>
      <c r="AK15" s="8">
        <v>-0.16697824362036401</v>
      </c>
      <c r="AO15" s="9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2.93E-2</v>
      </c>
      <c r="AY15" s="10">
        <v>-0.51639000000000002</v>
      </c>
      <c r="AZ15" s="11">
        <v>0.85585</v>
      </c>
      <c r="BB15" s="16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20">
        <v>0.60062000000000004</v>
      </c>
    </row>
    <row r="16" spans="1:65">
      <c r="B16" s="7">
        <v>6.7400000000000003E-3</v>
      </c>
      <c r="C16" s="3">
        <v>-6.8999999999999997E-4</v>
      </c>
      <c r="D16" s="3">
        <v>-5.5649999999999998E-2</v>
      </c>
      <c r="E16" s="3">
        <v>0.17191000000000001</v>
      </c>
      <c r="F16" s="3">
        <v>8.9894999999999996</v>
      </c>
      <c r="G16" s="3">
        <v>-0.11670999999999999</v>
      </c>
      <c r="H16" s="3">
        <v>-0.29576000000000002</v>
      </c>
      <c r="I16" s="3">
        <v>-0.40923999999999999</v>
      </c>
      <c r="J16" s="3">
        <v>-0.32244</v>
      </c>
      <c r="K16" s="3">
        <v>-0.32346999999999998</v>
      </c>
      <c r="L16" s="3">
        <v>0.37303999999999998</v>
      </c>
      <c r="M16" s="8">
        <v>-0.16399</v>
      </c>
      <c r="O16" s="4">
        <v>-0.82291000000000003</v>
      </c>
      <c r="P16" s="5">
        <v>-0.49833</v>
      </c>
      <c r="Q16" s="6">
        <v>-0.27292</v>
      </c>
      <c r="S16" s="7">
        <v>1.4876545422665E-2</v>
      </c>
      <c r="T16" s="3">
        <v>-2.2697068757541999E-2</v>
      </c>
      <c r="U16" s="3">
        <v>2.8721665988281998E-2</v>
      </c>
      <c r="V16" s="3">
        <v>2.0609227765767799</v>
      </c>
      <c r="W16" s="3">
        <v>5.96687579645877</v>
      </c>
      <c r="X16" s="3">
        <v>1.8078983501029899</v>
      </c>
      <c r="Y16" s="7">
        <v>-0.42528604205366699</v>
      </c>
      <c r="Z16" s="3">
        <v>-0.18002296386469499</v>
      </c>
      <c r="AA16" s="3">
        <v>8.1863827900544903E-2</v>
      </c>
      <c r="AB16" s="3">
        <v>1.3219940513973899E-2</v>
      </c>
      <c r="AC16" s="3">
        <v>0.22633697697699601</v>
      </c>
      <c r="AD16" s="8">
        <v>0.40392368367945097</v>
      </c>
      <c r="AF16" s="7">
        <v>-0.42508682552465199</v>
      </c>
      <c r="AG16" s="3">
        <v>-0.17989386795017301</v>
      </c>
      <c r="AH16" s="3">
        <v>8.1733867052062995E-2</v>
      </c>
      <c r="AI16" s="3">
        <v>1.30909918261395E-2</v>
      </c>
      <c r="AJ16" s="3">
        <v>0.22633697697699601</v>
      </c>
      <c r="AK16" s="8">
        <v>0.40330559176886499</v>
      </c>
    </row>
    <row r="17" spans="2:52">
      <c r="B17" s="7">
        <v>2.5360000000000001E-2</v>
      </c>
      <c r="C17" s="3">
        <v>-1.1140000000000001E-2</v>
      </c>
      <c r="D17" s="3">
        <v>9.9299999999999996E-3</v>
      </c>
      <c r="E17" s="3">
        <v>-4.1459999999999997E-2</v>
      </c>
      <c r="F17" s="3">
        <v>-0.11670999999999999</v>
      </c>
      <c r="G17" s="3">
        <v>3.8453900000000001</v>
      </c>
      <c r="H17" s="3">
        <v>9.5930000000000001E-2</v>
      </c>
      <c r="I17" s="3">
        <v>0.18994</v>
      </c>
      <c r="J17" s="3">
        <v>0.17316000000000001</v>
      </c>
      <c r="K17" s="3">
        <v>0.24109</v>
      </c>
      <c r="L17" s="3">
        <v>-0.16359000000000001</v>
      </c>
      <c r="M17" s="8">
        <v>1.9349999999999999E-2</v>
      </c>
      <c r="O17" s="7">
        <v>0.56747000000000003</v>
      </c>
      <c r="P17" s="3">
        <v>-0.69699999999999995</v>
      </c>
      <c r="Q17" s="8">
        <v>-0.43837999999999999</v>
      </c>
      <c r="S17" s="7">
        <v>-1.9886148951624001E-2</v>
      </c>
      <c r="T17" s="3">
        <v>7.4662391894100095E-4</v>
      </c>
      <c r="U17" s="3">
        <v>3.7208345135870999E-2</v>
      </c>
      <c r="V17" s="3">
        <v>1.4682695014693301</v>
      </c>
      <c r="W17" s="3">
        <v>1.8078983501029899</v>
      </c>
      <c r="X17" s="3">
        <v>5.3055827278224204</v>
      </c>
      <c r="Y17" s="7">
        <v>-0.472293746549657</v>
      </c>
      <c r="Z17" s="3">
        <v>-0.26840393332576101</v>
      </c>
      <c r="AA17" s="3">
        <v>8.5957731385002997E-2</v>
      </c>
      <c r="AB17" s="3">
        <v>-0.16673012297245399</v>
      </c>
      <c r="AC17" s="3">
        <v>0.40268749985827901</v>
      </c>
      <c r="AD17" s="8">
        <v>0.27893015716812603</v>
      </c>
      <c r="AF17" s="9">
        <v>-0.47309895486924902</v>
      </c>
      <c r="AG17" s="10">
        <v>-0.26859581934013499</v>
      </c>
      <c r="AH17" s="10">
        <v>8.6068176679640507E-2</v>
      </c>
      <c r="AI17" s="10">
        <v>-0.16697824362036401</v>
      </c>
      <c r="AJ17" s="10">
        <v>0.40330559176886499</v>
      </c>
      <c r="AK17" s="11">
        <v>0.27893015716812603</v>
      </c>
      <c r="AO17" s="4">
        <v>3.17137</v>
      </c>
      <c r="AP17" s="5">
        <v>4.8399999999999999E-2</v>
      </c>
      <c r="AQ17" s="5">
        <v>-1.8579999999999999E-2</v>
      </c>
      <c r="AR17" s="5">
        <v>8.1399999999999997E-3</v>
      </c>
      <c r="AS17" s="5">
        <v>1.414E-2</v>
      </c>
      <c r="AT17" s="5">
        <v>-1.9499999999999999E-3</v>
      </c>
      <c r="AU17" s="5">
        <v>-8.795E-2</v>
      </c>
      <c r="AV17" s="5">
        <v>0.13924</v>
      </c>
      <c r="AW17" s="5">
        <v>-7.3160000000000003E-2</v>
      </c>
      <c r="AX17" s="5">
        <v>-9.7239999999999993E-2</v>
      </c>
      <c r="AY17" s="5">
        <v>-8.4330000000000002E-2</v>
      </c>
      <c r="AZ17" s="6">
        <v>-3.4349999999999999E-2</v>
      </c>
    </row>
    <row r="18" spans="2:52">
      <c r="B18" s="7">
        <v>-0.25224999999999997</v>
      </c>
      <c r="C18" s="3">
        <v>-0.23043</v>
      </c>
      <c r="D18" s="3">
        <v>-0.24424000000000001</v>
      </c>
      <c r="E18" s="3">
        <v>0.15135999999999999</v>
      </c>
      <c r="F18" s="3">
        <v>-0.29576000000000002</v>
      </c>
      <c r="G18" s="3">
        <v>9.5930000000000001E-2</v>
      </c>
      <c r="H18" s="3">
        <v>3.1905899999999998</v>
      </c>
      <c r="I18" s="3">
        <v>2.0449999999999999E-2</v>
      </c>
      <c r="J18" s="3">
        <v>5.0899999999999999E-3</v>
      </c>
      <c r="K18" s="3">
        <v>1.5900000000000001E-2</v>
      </c>
      <c r="L18" s="3">
        <v>-8.7500000000000008E-3</v>
      </c>
      <c r="M18" s="8">
        <v>-2.5010000000000001E-2</v>
      </c>
      <c r="O18" s="9">
        <v>2.8230000000000002E-2</v>
      </c>
      <c r="P18" s="10">
        <v>-0.51561999999999997</v>
      </c>
      <c r="Q18" s="11">
        <v>0.85634999999999994</v>
      </c>
      <c r="S18" s="4">
        <v>-0.63787170872431698</v>
      </c>
      <c r="T18" s="5">
        <v>-0.247298435530375</v>
      </c>
      <c r="U18" s="5">
        <v>0.16188265162514601</v>
      </c>
      <c r="V18" s="5">
        <v>8.9405568653279904E-3</v>
      </c>
      <c r="W18" s="5">
        <v>-0.42528604205366699</v>
      </c>
      <c r="X18" s="5">
        <v>-0.472293746549657</v>
      </c>
      <c r="Y18" s="4">
        <v>3.4796158811558602</v>
      </c>
      <c r="Z18" s="5">
        <v>0.42434067090662198</v>
      </c>
      <c r="AA18" s="5">
        <v>-0.51465183360873201</v>
      </c>
      <c r="AB18" s="5">
        <v>2.0878155417151E-2</v>
      </c>
      <c r="AC18" s="5">
        <v>-1.6611814219657999E-2</v>
      </c>
      <c r="AD18" s="6">
        <v>1.7279346367229002E-2</v>
      </c>
      <c r="AE18" s="3" t="s">
        <v>46</v>
      </c>
      <c r="AF18" s="4">
        <v>-0.63787170872431698</v>
      </c>
      <c r="AG18" s="5">
        <v>-0.24738142913074501</v>
      </c>
      <c r="AH18" s="5">
        <v>0.16198006121293601</v>
      </c>
      <c r="AI18" s="5">
        <v>8.5498344409985008E-3</v>
      </c>
      <c r="AJ18" s="5">
        <v>-0.42508682552465199</v>
      </c>
      <c r="AK18" s="6">
        <v>-0.47309895486924902</v>
      </c>
      <c r="AO18" s="7">
        <v>4.8399999999999999E-2</v>
      </c>
      <c r="AP18" s="3">
        <v>3.4389699999999999</v>
      </c>
      <c r="AQ18" s="3">
        <v>6.6420000000000007E-2</v>
      </c>
      <c r="AR18" s="3">
        <v>-7.7600000000000004E-3</v>
      </c>
      <c r="AS18" s="3">
        <v>-1.021E-2</v>
      </c>
      <c r="AT18" s="3">
        <v>-2.376E-2</v>
      </c>
      <c r="AU18" s="3">
        <v>0.13916999999999999</v>
      </c>
      <c r="AV18" s="3">
        <v>-0.45671</v>
      </c>
      <c r="AW18" s="3">
        <v>0.16270999999999999</v>
      </c>
      <c r="AX18" s="3">
        <v>0.10990999999999999</v>
      </c>
      <c r="AY18" s="3">
        <v>0.20602999999999999</v>
      </c>
      <c r="AZ18" s="8">
        <v>0.36919000000000002</v>
      </c>
    </row>
    <row r="19" spans="2:52">
      <c r="B19" s="7">
        <v>-0.23022000000000001</v>
      </c>
      <c r="C19" s="3">
        <v>-0.27066000000000001</v>
      </c>
      <c r="D19" s="3">
        <v>-0.30212</v>
      </c>
      <c r="E19" s="3">
        <v>0.16388</v>
      </c>
      <c r="F19" s="3">
        <v>-0.40923999999999999</v>
      </c>
      <c r="G19" s="3">
        <v>0.18994</v>
      </c>
      <c r="H19" s="3">
        <v>2.0449999999999999E-2</v>
      </c>
      <c r="I19" s="3">
        <v>3.46957</v>
      </c>
      <c r="J19" s="3">
        <v>6.8029999999999993E-2</v>
      </c>
      <c r="K19" s="3">
        <v>2.2100000000000002E-2</v>
      </c>
      <c r="L19" s="3">
        <v>-8.4000000000000003E-4</v>
      </c>
      <c r="M19" s="8">
        <v>1.3339999999999999E-2</v>
      </c>
      <c r="S19" s="7">
        <v>-0.24746442273111499</v>
      </c>
      <c r="T19" s="3">
        <v>-0.14250103220707899</v>
      </c>
      <c r="U19" s="3">
        <v>6.2522190967833999E-2</v>
      </c>
      <c r="V19" s="3">
        <v>1.0035406544332E-2</v>
      </c>
      <c r="W19" s="3">
        <v>-0.18002296386469499</v>
      </c>
      <c r="X19" s="3">
        <v>-0.26840393332576101</v>
      </c>
      <c r="Y19" s="7">
        <v>0.42434067090662198</v>
      </c>
      <c r="Z19" s="3">
        <v>3.81906254701547</v>
      </c>
      <c r="AA19" s="3">
        <v>-0.84716004028930403</v>
      </c>
      <c r="AB19" s="3">
        <v>2.7734941133789E-2</v>
      </c>
      <c r="AC19" s="3">
        <v>2.3352613380301999E-2</v>
      </c>
      <c r="AD19" s="8">
        <v>-2.045221114773E-3</v>
      </c>
      <c r="AF19" s="7">
        <v>-0.24738142913074501</v>
      </c>
      <c r="AG19" s="3">
        <v>-0.14250103220707899</v>
      </c>
      <c r="AH19" s="3">
        <v>6.2540831933101504E-2</v>
      </c>
      <c r="AI19" s="3">
        <v>9.9222664702055003E-3</v>
      </c>
      <c r="AJ19" s="3">
        <v>-0.17989386795017301</v>
      </c>
      <c r="AK19" s="8">
        <v>-0.26859581934013499</v>
      </c>
      <c r="AO19" s="7">
        <v>-1.8579999999999999E-2</v>
      </c>
      <c r="AP19" s="3">
        <v>6.6420000000000007E-2</v>
      </c>
      <c r="AQ19" s="3">
        <v>5.6175800000000002</v>
      </c>
      <c r="AR19" s="3">
        <v>5.4799999999999996E-3</v>
      </c>
      <c r="AS19" s="3">
        <v>-5.7600000000000004E-3</v>
      </c>
      <c r="AT19" s="3">
        <v>5.6699999999999997E-3</v>
      </c>
      <c r="AU19" s="3">
        <v>-7.3139999999999997E-2</v>
      </c>
      <c r="AV19" s="3">
        <v>0.16278999999999999</v>
      </c>
      <c r="AW19" s="3">
        <v>-2.4660000000000001E-2</v>
      </c>
      <c r="AX19" s="3">
        <v>-2.3040000000000001E-2</v>
      </c>
      <c r="AY19" s="3">
        <v>-2.921E-2</v>
      </c>
      <c r="AZ19" s="8">
        <v>-8.0280000000000004E-2</v>
      </c>
    </row>
    <row r="20" spans="2:52">
      <c r="B20" s="7">
        <v>-0.24446000000000001</v>
      </c>
      <c r="C20" s="3">
        <v>-0.30259000000000003</v>
      </c>
      <c r="D20" s="3">
        <v>-0.25428000000000001</v>
      </c>
      <c r="E20" s="3">
        <v>0.20452000000000001</v>
      </c>
      <c r="F20" s="3">
        <v>-0.32244</v>
      </c>
      <c r="G20" s="3">
        <v>0.17316000000000001</v>
      </c>
      <c r="H20" s="3">
        <v>5.0899999999999999E-3</v>
      </c>
      <c r="I20" s="3">
        <v>6.8029999999999993E-2</v>
      </c>
      <c r="J20" s="3">
        <v>5.63652</v>
      </c>
      <c r="K20" s="3">
        <v>7.4099999999999999E-3</v>
      </c>
      <c r="L20" s="3">
        <v>5.6259999999999998E-2</v>
      </c>
      <c r="M20" s="8">
        <v>-8.9700000000000005E-3</v>
      </c>
      <c r="S20" s="7">
        <v>0.16207747080072599</v>
      </c>
      <c r="T20" s="3">
        <v>6.2559472898368995E-2</v>
      </c>
      <c r="U20" s="3">
        <v>3.18587303514804E-3</v>
      </c>
      <c r="V20" s="3">
        <v>-5.5941181901056E-2</v>
      </c>
      <c r="W20" s="3">
        <v>8.1863827900545E-2</v>
      </c>
      <c r="X20" s="3">
        <v>8.5957731385002997E-2</v>
      </c>
      <c r="Y20" s="7">
        <v>-0.51465183360873201</v>
      </c>
      <c r="Z20" s="3">
        <v>-0.84716004028930403</v>
      </c>
      <c r="AA20" s="3">
        <v>4.9980089085711503</v>
      </c>
      <c r="AB20" s="3">
        <v>-1.6149014615912002E-2</v>
      </c>
      <c r="AC20" s="3">
        <v>-2.9628520738017E-2</v>
      </c>
      <c r="AD20" s="8">
        <v>-3.8140432723820998E-2</v>
      </c>
      <c r="AF20" s="7">
        <v>0.16198006121293601</v>
      </c>
      <c r="AG20" s="3">
        <v>6.2540831933101504E-2</v>
      </c>
      <c r="AH20" s="3">
        <v>3.18587303514801E-3</v>
      </c>
      <c r="AI20" s="3">
        <v>-5.5921593172378499E-2</v>
      </c>
      <c r="AJ20" s="3">
        <v>8.1733867052062995E-2</v>
      </c>
      <c r="AK20" s="8">
        <v>8.6068176679640507E-2</v>
      </c>
      <c r="AO20" s="7">
        <v>8.1399999999999997E-3</v>
      </c>
      <c r="AP20" s="3">
        <v>-7.7600000000000004E-3</v>
      </c>
      <c r="AQ20" s="3">
        <v>5.4799999999999996E-3</v>
      </c>
      <c r="AR20" s="3">
        <v>3.2694399999999999</v>
      </c>
      <c r="AS20" s="3">
        <v>0.20154</v>
      </c>
      <c r="AT20" s="3">
        <v>-6.6309999999999994E-2</v>
      </c>
      <c r="AU20" s="3">
        <v>9.7159999999999996E-2</v>
      </c>
      <c r="AV20" s="3">
        <v>-0.10985</v>
      </c>
      <c r="AW20" s="3">
        <v>2.3019999999999999E-2</v>
      </c>
      <c r="AX20" s="3">
        <v>-1.558E-2</v>
      </c>
      <c r="AY20" s="3">
        <v>3.3099999999999997E-2</v>
      </c>
      <c r="AZ20" s="8">
        <v>5.5050000000000002E-2</v>
      </c>
    </row>
    <row r="21" spans="2:52">
      <c r="B21" s="7">
        <v>-0.15079000000000001</v>
      </c>
      <c r="C21" s="3">
        <v>-0.16347999999999999</v>
      </c>
      <c r="D21" s="3">
        <v>-0.20393</v>
      </c>
      <c r="E21" s="3">
        <v>1.583E-2</v>
      </c>
      <c r="F21" s="3">
        <v>-0.32346999999999998</v>
      </c>
      <c r="G21" s="3">
        <v>0.24109</v>
      </c>
      <c r="H21" s="3">
        <v>1.5900000000000001E-2</v>
      </c>
      <c r="I21" s="3">
        <v>2.2100000000000002E-2</v>
      </c>
      <c r="J21" s="3">
        <v>7.4099999999999999E-3</v>
      </c>
      <c r="K21" s="3">
        <v>3.24546</v>
      </c>
      <c r="L21" s="3">
        <v>0.17127000000000001</v>
      </c>
      <c r="M21" s="8">
        <v>-4.1200000000000001E-2</v>
      </c>
      <c r="S21" s="7">
        <v>-8.1591120166690009E-3</v>
      </c>
      <c r="T21" s="3">
        <v>-9.80912639607898E-3</v>
      </c>
      <c r="U21" s="3">
        <v>5.5902004443700998E-2</v>
      </c>
      <c r="V21" s="3">
        <v>-9.7045588546615005E-2</v>
      </c>
      <c r="W21" s="3">
        <v>1.3219940513974E-2</v>
      </c>
      <c r="X21" s="3">
        <v>-0.16673012297245399</v>
      </c>
      <c r="Y21" s="7">
        <v>2.0878155417151E-2</v>
      </c>
      <c r="Z21" s="3">
        <v>2.7734941133789E-2</v>
      </c>
      <c r="AA21" s="3">
        <v>-1.6149014615912002E-2</v>
      </c>
      <c r="AB21" s="3">
        <v>4.80767271763139</v>
      </c>
      <c r="AC21" s="3">
        <v>2.0617979769219001</v>
      </c>
      <c r="AD21" s="8">
        <v>1.46863372791074</v>
      </c>
      <c r="AF21" s="7">
        <v>-8.54983444099848E-3</v>
      </c>
      <c r="AG21" s="3">
        <v>-9.9222664702055194E-3</v>
      </c>
      <c r="AH21" s="3">
        <v>5.5921593172378499E-2</v>
      </c>
      <c r="AI21" s="3">
        <v>-9.7045588546615005E-2</v>
      </c>
      <c r="AJ21" s="3">
        <v>1.30909918261395E-2</v>
      </c>
      <c r="AK21" s="8">
        <v>-0.16697824362036401</v>
      </c>
      <c r="AO21" s="7">
        <v>1.414E-2</v>
      </c>
      <c r="AP21" s="3">
        <v>-1.021E-2</v>
      </c>
      <c r="AQ21" s="3">
        <v>-5.7600000000000004E-3</v>
      </c>
      <c r="AR21" s="3">
        <v>0.20154</v>
      </c>
      <c r="AS21" s="3">
        <v>8.9759899999999995</v>
      </c>
      <c r="AT21" s="3">
        <v>-0.18817999999999999</v>
      </c>
      <c r="AU21" s="3">
        <v>8.4279999999999994E-2</v>
      </c>
      <c r="AV21" s="3">
        <v>-0.20616999999999999</v>
      </c>
      <c r="AW21" s="3">
        <v>2.92E-2</v>
      </c>
      <c r="AX21" s="3">
        <v>3.3099999999999997E-2</v>
      </c>
      <c r="AY21" s="3">
        <v>3.0290000000000001E-2</v>
      </c>
      <c r="AZ21" s="8">
        <v>7.1879999999999999E-2</v>
      </c>
    </row>
    <row r="22" spans="2:52">
      <c r="B22" s="7">
        <v>0.29643000000000003</v>
      </c>
      <c r="C22" s="3">
        <v>0.41021000000000002</v>
      </c>
      <c r="D22" s="3">
        <v>0.32263999999999998</v>
      </c>
      <c r="E22" s="3">
        <v>-0.32440999999999998</v>
      </c>
      <c r="F22" s="3">
        <v>0.37303999999999998</v>
      </c>
      <c r="G22" s="3">
        <v>-0.16359000000000001</v>
      </c>
      <c r="H22" s="3">
        <v>-8.7500000000000008E-3</v>
      </c>
      <c r="I22" s="3">
        <v>-8.4000000000000003E-4</v>
      </c>
      <c r="J22" s="3">
        <v>5.6259999999999998E-2</v>
      </c>
      <c r="K22" s="3">
        <v>0.17127000000000001</v>
      </c>
      <c r="L22" s="3">
        <v>8.9907199999999996</v>
      </c>
      <c r="M22" s="8">
        <v>-0.11422</v>
      </c>
      <c r="S22" s="7">
        <v>0.42488760899563799</v>
      </c>
      <c r="T22" s="3">
        <v>0.179764772035652</v>
      </c>
      <c r="U22" s="3">
        <v>-8.1603906203581003E-2</v>
      </c>
      <c r="V22" s="3">
        <v>1.2962043138305001E-2</v>
      </c>
      <c r="W22" s="3">
        <v>0.22633697697699601</v>
      </c>
      <c r="X22" s="3">
        <v>0.40268749985827901</v>
      </c>
      <c r="Y22" s="7">
        <v>-1.6611814219657999E-2</v>
      </c>
      <c r="Z22" s="3">
        <v>2.3352613380301999E-2</v>
      </c>
      <c r="AA22" s="3">
        <v>-2.9628520738017E-2</v>
      </c>
      <c r="AB22" s="3">
        <v>2.0617979769219001</v>
      </c>
      <c r="AC22" s="3">
        <v>5.9668337587751301</v>
      </c>
      <c r="AD22" s="8">
        <v>1.8094243553726801</v>
      </c>
      <c r="AF22" s="7">
        <v>0.42508682552465199</v>
      </c>
      <c r="AG22" s="3">
        <v>0.17989386795017301</v>
      </c>
      <c r="AH22" s="3">
        <v>-8.1733867052062995E-2</v>
      </c>
      <c r="AI22" s="3">
        <v>1.30909918261395E-2</v>
      </c>
      <c r="AJ22" s="3">
        <v>0.22633697697699601</v>
      </c>
      <c r="AK22" s="8">
        <v>0.40330559176886499</v>
      </c>
      <c r="AO22" s="7">
        <v>-1.9499999999999999E-3</v>
      </c>
      <c r="AP22" s="3">
        <v>-2.376E-2</v>
      </c>
      <c r="AQ22" s="3">
        <v>5.6699999999999997E-3</v>
      </c>
      <c r="AR22" s="3">
        <v>-6.6309999999999994E-2</v>
      </c>
      <c r="AS22" s="3">
        <v>-0.18817999999999999</v>
      </c>
      <c r="AT22" s="3">
        <v>3.7560600000000002</v>
      </c>
      <c r="AU22" s="3">
        <v>3.4290000000000001E-2</v>
      </c>
      <c r="AV22" s="3">
        <v>-0.36934</v>
      </c>
      <c r="AW22" s="3">
        <v>8.029E-2</v>
      </c>
      <c r="AX22" s="3">
        <v>5.5100000000000003E-2</v>
      </c>
      <c r="AY22" s="3">
        <v>7.1809999999999999E-2</v>
      </c>
      <c r="AZ22" s="8">
        <v>0.24636</v>
      </c>
    </row>
    <row r="23" spans="2:52">
      <c r="B23" s="9">
        <v>-9.6549999999999997E-2</v>
      </c>
      <c r="C23" s="10">
        <v>-0.19055</v>
      </c>
      <c r="D23" s="10">
        <v>-0.17358999999999999</v>
      </c>
      <c r="E23" s="10">
        <v>0.24171999999999999</v>
      </c>
      <c r="F23" s="10">
        <v>-0.16399</v>
      </c>
      <c r="G23" s="10">
        <v>1.9349999999999999E-2</v>
      </c>
      <c r="H23" s="10">
        <v>-2.5010000000000001E-2</v>
      </c>
      <c r="I23" s="10">
        <v>1.3339999999999999E-2</v>
      </c>
      <c r="J23" s="10">
        <v>-8.9700000000000005E-3</v>
      </c>
      <c r="K23" s="10">
        <v>-4.1200000000000001E-2</v>
      </c>
      <c r="L23" s="10">
        <v>-0.11422</v>
      </c>
      <c r="M23" s="11">
        <v>3.8440400000000001</v>
      </c>
      <c r="S23" s="9">
        <v>0.47390416318884099</v>
      </c>
      <c r="T23" s="10">
        <v>0.26878770535451002</v>
      </c>
      <c r="U23" s="10">
        <v>-8.61786219742781E-2</v>
      </c>
      <c r="V23" s="10">
        <v>-0.167226364268274</v>
      </c>
      <c r="W23" s="10">
        <v>0.40392368367945097</v>
      </c>
      <c r="X23" s="10">
        <v>0.27893015716812603</v>
      </c>
      <c r="Y23" s="9">
        <v>1.7279346367229002E-2</v>
      </c>
      <c r="Z23" s="10">
        <v>-2.045221114773E-3</v>
      </c>
      <c r="AA23" s="10">
        <v>-3.8140432723820998E-2</v>
      </c>
      <c r="AB23" s="10">
        <v>1.46863372791074</v>
      </c>
      <c r="AC23" s="10">
        <v>1.8094243553726701</v>
      </c>
      <c r="AD23" s="11">
        <v>5.3057553256667802</v>
      </c>
      <c r="AF23" s="9">
        <v>0.47309895486924902</v>
      </c>
      <c r="AG23" s="10">
        <v>0.26859581934013499</v>
      </c>
      <c r="AH23" s="10">
        <v>-8.6068176679640507E-2</v>
      </c>
      <c r="AI23" s="10">
        <v>-0.16697824362036401</v>
      </c>
      <c r="AJ23" s="10">
        <v>0.40330559176886499</v>
      </c>
      <c r="AK23" s="11">
        <v>0.27893015716812603</v>
      </c>
      <c r="AO23" s="7">
        <v>-8.795E-2</v>
      </c>
      <c r="AP23" s="3">
        <v>0.13916999999999999</v>
      </c>
      <c r="AQ23" s="3">
        <v>-7.3139999999999997E-2</v>
      </c>
      <c r="AR23" s="3">
        <v>9.7159999999999996E-2</v>
      </c>
      <c r="AS23" s="3">
        <v>8.4279999999999994E-2</v>
      </c>
      <c r="AT23" s="3">
        <v>3.4290000000000001E-2</v>
      </c>
      <c r="AU23" s="3">
        <v>3.1709800000000001</v>
      </c>
      <c r="AV23" s="3">
        <v>4.8590000000000001E-2</v>
      </c>
      <c r="AW23" s="3">
        <v>-1.789E-2</v>
      </c>
      <c r="AX23" s="3">
        <v>-9.3399999999999993E-3</v>
      </c>
      <c r="AY23" s="3">
        <v>-1.2290000000000001E-2</v>
      </c>
      <c r="AZ23" s="8">
        <v>4.4799999999999996E-3</v>
      </c>
    </row>
    <row r="24" spans="2:52">
      <c r="AO24" s="7">
        <v>0.13924</v>
      </c>
      <c r="AP24" s="3">
        <v>-0.45671</v>
      </c>
      <c r="AQ24" s="3">
        <v>0.16278999999999999</v>
      </c>
      <c r="AR24" s="3">
        <v>-0.10985</v>
      </c>
      <c r="AS24" s="3">
        <v>-0.20616999999999999</v>
      </c>
      <c r="AT24" s="3">
        <v>-0.36934</v>
      </c>
      <c r="AU24" s="3">
        <v>4.8590000000000001E-2</v>
      </c>
      <c r="AV24" s="3">
        <v>3.4369100000000001</v>
      </c>
      <c r="AW24" s="3">
        <v>6.7180000000000004E-2</v>
      </c>
      <c r="AX24" s="3">
        <v>4.4400000000000004E-3</v>
      </c>
      <c r="AY24" s="3">
        <v>1.119E-2</v>
      </c>
      <c r="AZ24" s="8">
        <v>2.3709999999999998E-2</v>
      </c>
    </row>
    <row r="25" spans="2:52">
      <c r="B25" s="3" t="s">
        <v>9</v>
      </c>
      <c r="AO25" s="7">
        <v>-7.3160000000000003E-2</v>
      </c>
      <c r="AP25" s="3">
        <v>0.16270999999999999</v>
      </c>
      <c r="AQ25" s="3">
        <v>-2.4660000000000001E-2</v>
      </c>
      <c r="AR25" s="3">
        <v>2.3019999999999999E-2</v>
      </c>
      <c r="AS25" s="3">
        <v>2.92E-2</v>
      </c>
      <c r="AT25" s="3">
        <v>8.029E-2</v>
      </c>
      <c r="AU25" s="3">
        <v>-1.789E-2</v>
      </c>
      <c r="AV25" s="3">
        <v>6.7180000000000004E-2</v>
      </c>
      <c r="AW25" s="3">
        <v>5.6135599999999997</v>
      </c>
      <c r="AX25" s="3">
        <v>-8.3000000000000001E-3</v>
      </c>
      <c r="AY25" s="3">
        <v>5.13E-3</v>
      </c>
      <c r="AZ25" s="8">
        <v>-5.8700000000000002E-3</v>
      </c>
    </row>
    <row r="26" spans="2:52">
      <c r="B26" s="4">
        <v>3.18764</v>
      </c>
      <c r="C26" s="5">
        <v>2.52E-2</v>
      </c>
      <c r="D26" s="5">
        <v>-3.9300000000000003E-3</v>
      </c>
      <c r="E26" s="5">
        <v>7.1799999999999998E-3</v>
      </c>
      <c r="F26" s="5">
        <v>-3.9300000000000003E-3</v>
      </c>
      <c r="G26" s="5">
        <v>-1.5399999999999999E-3</v>
      </c>
      <c r="H26" s="5">
        <v>-0.10578</v>
      </c>
      <c r="I26" s="5">
        <v>6.2539999999999998E-2</v>
      </c>
      <c r="J26" s="5">
        <v>0.12576000000000001</v>
      </c>
      <c r="K26" s="5">
        <v>0.17879</v>
      </c>
      <c r="L26" s="5">
        <v>2.9760000000000002E-2</v>
      </c>
      <c r="M26" s="6">
        <v>9.3590000000000007E-2</v>
      </c>
      <c r="O26" s="4">
        <v>-0.82221999999999995</v>
      </c>
      <c r="P26" s="5">
        <v>-0.49994</v>
      </c>
      <c r="Q26" s="6">
        <v>-0.27205000000000001</v>
      </c>
      <c r="S26" s="4">
        <v>3.4696584893928302</v>
      </c>
      <c r="T26" s="5">
        <v>0.41340123737754297</v>
      </c>
      <c r="U26" s="5">
        <v>-0.50149707996994397</v>
      </c>
      <c r="V26" s="5">
        <v>2.1174375192865001E-2</v>
      </c>
      <c r="W26" s="5">
        <v>5.6924612956000002E-4</v>
      </c>
      <c r="X26" s="5">
        <v>2.0909994472351999E-2</v>
      </c>
      <c r="Y26" s="4">
        <v>-0.239258549110552</v>
      </c>
      <c r="Z26" s="5">
        <v>-0.311856592698044</v>
      </c>
      <c r="AA26" s="5">
        <v>7.1978430491036E-2</v>
      </c>
      <c r="AB26" s="5">
        <v>-0.153008362973861</v>
      </c>
      <c r="AC26" s="5">
        <v>-6.4718862199847002E-2</v>
      </c>
      <c r="AD26" s="6">
        <v>-0.42467114158422098</v>
      </c>
      <c r="AE26" s="12" t="s">
        <v>45</v>
      </c>
      <c r="AF26" s="4">
        <f t="array" ref="AF26:AH28">(Y26:AA28+S32:U34)/2</f>
        <v>-0.239258549110552</v>
      </c>
      <c r="AG26" s="5">
        <v>-0.31188182041766899</v>
      </c>
      <c r="AH26" s="5">
        <v>7.2024471426165942E-2</v>
      </c>
      <c r="AI26" s="5">
        <f t="array" ref="AI26:AK28">(AB26:AD28-V32:X34)/2</f>
        <v>-0.1530013559253165</v>
      </c>
      <c r="AJ26" s="5">
        <v>-6.4896063598620504E-2</v>
      </c>
      <c r="AK26" s="6">
        <v>-0.42498369824478049</v>
      </c>
      <c r="AO26" s="7">
        <v>-9.7239999999999993E-2</v>
      </c>
      <c r="AP26" s="3">
        <v>0.10990999999999999</v>
      </c>
      <c r="AQ26" s="3">
        <v>-2.3040000000000001E-2</v>
      </c>
      <c r="AR26" s="3">
        <v>-1.558E-2</v>
      </c>
      <c r="AS26" s="3">
        <v>3.3099999999999997E-2</v>
      </c>
      <c r="AT26" s="3">
        <v>5.5100000000000003E-2</v>
      </c>
      <c r="AU26" s="3">
        <v>-9.3399999999999993E-3</v>
      </c>
      <c r="AV26" s="3">
        <v>4.4400000000000004E-3</v>
      </c>
      <c r="AW26" s="3">
        <v>-8.3000000000000001E-3</v>
      </c>
      <c r="AX26" s="3">
        <v>3.2682600000000002</v>
      </c>
      <c r="AY26" s="3">
        <v>0.20119999999999999</v>
      </c>
      <c r="AZ26" s="8">
        <v>-6.5909999999999996E-2</v>
      </c>
    </row>
    <row r="27" spans="2:52">
      <c r="B27" s="7">
        <v>2.52E-2</v>
      </c>
      <c r="C27" s="3">
        <v>3.4567299999999999</v>
      </c>
      <c r="D27" s="3">
        <v>5.8229999999999997E-2</v>
      </c>
      <c r="E27" s="3">
        <v>5.2100000000000002E-3</v>
      </c>
      <c r="F27" s="3">
        <v>2.069E-2</v>
      </c>
      <c r="G27" s="3">
        <v>-7.1399999999999996E-3</v>
      </c>
      <c r="H27" s="3">
        <v>6.2280000000000002E-2</v>
      </c>
      <c r="I27" s="3">
        <v>-0.44229000000000002</v>
      </c>
      <c r="J27" s="3">
        <v>-0.47826000000000002</v>
      </c>
      <c r="K27" s="3">
        <v>-0.23447000000000001</v>
      </c>
      <c r="L27" s="3">
        <v>-0.49453999999999998</v>
      </c>
      <c r="M27" s="8">
        <v>0.31387999999999999</v>
      </c>
      <c r="O27" s="7">
        <v>0.56842000000000004</v>
      </c>
      <c r="P27" s="3">
        <v>-0.69677</v>
      </c>
      <c r="Q27" s="8">
        <v>-0.4375</v>
      </c>
      <c r="S27" s="7">
        <v>0.41340123737754297</v>
      </c>
      <c r="T27" s="3">
        <v>3.80120447735605</v>
      </c>
      <c r="U27" s="3">
        <v>-0.84681770695683201</v>
      </c>
      <c r="V27" s="3">
        <v>2.6036918695227999E-2</v>
      </c>
      <c r="W27" s="3">
        <v>1.4189713228001E-2</v>
      </c>
      <c r="X27" s="3">
        <v>3.3568054508088002E-2</v>
      </c>
      <c r="Y27" s="7">
        <v>-0.31190704813729397</v>
      </c>
      <c r="Z27" s="3">
        <v>-0.74235710743092798</v>
      </c>
      <c r="AA27" s="3">
        <v>0.233466804153632</v>
      </c>
      <c r="AB27" s="3">
        <v>-0.562331609364769</v>
      </c>
      <c r="AC27" s="3">
        <v>-2.0796844604983999E-2</v>
      </c>
      <c r="AD27" s="8">
        <v>-0.49504461113283599</v>
      </c>
      <c r="AF27" s="7">
        <v>-0.31188182041766899</v>
      </c>
      <c r="AG27" s="3">
        <v>-0.74235710743092798</v>
      </c>
      <c r="AH27" s="3">
        <v>0.233558204069648</v>
      </c>
      <c r="AI27" s="3">
        <v>-0.56234177729659596</v>
      </c>
      <c r="AJ27" s="3">
        <v>-2.1151752588217998E-2</v>
      </c>
      <c r="AK27" s="8">
        <v>-0.49592099029650599</v>
      </c>
      <c r="AO27" s="7">
        <v>-8.4330000000000002E-2</v>
      </c>
      <c r="AP27" s="3">
        <v>0.20602999999999999</v>
      </c>
      <c r="AQ27" s="3">
        <v>-2.921E-2</v>
      </c>
      <c r="AR27" s="3">
        <v>3.3099999999999997E-2</v>
      </c>
      <c r="AS27" s="3">
        <v>3.0290000000000001E-2</v>
      </c>
      <c r="AT27" s="3">
        <v>7.1809999999999999E-2</v>
      </c>
      <c r="AU27" s="3">
        <v>-1.2290000000000001E-2</v>
      </c>
      <c r="AV27" s="3">
        <v>1.119E-2</v>
      </c>
      <c r="AW27" s="3">
        <v>5.13E-3</v>
      </c>
      <c r="AX27" s="3">
        <v>0.20119999999999999</v>
      </c>
      <c r="AY27" s="3">
        <v>8.9682999999999993</v>
      </c>
      <c r="AZ27" s="8">
        <v>-0.19012999999999999</v>
      </c>
    </row>
    <row r="28" spans="2:52">
      <c r="B28" s="7">
        <v>-3.9300000000000003E-3</v>
      </c>
      <c r="C28" s="3">
        <v>5.8229999999999997E-2</v>
      </c>
      <c r="D28" s="3">
        <v>5.6193400000000002</v>
      </c>
      <c r="E28" s="3">
        <v>2.929E-2</v>
      </c>
      <c r="F28" s="3">
        <v>5.3760000000000002E-2</v>
      </c>
      <c r="G28" s="3">
        <v>-2.6009999999999998E-2</v>
      </c>
      <c r="H28" s="3">
        <v>0.12548000000000001</v>
      </c>
      <c r="I28" s="3">
        <v>-0.47810000000000002</v>
      </c>
      <c r="J28" s="3">
        <v>-0.46920000000000001</v>
      </c>
      <c r="K28" s="3">
        <v>-0.39143</v>
      </c>
      <c r="L28" s="3">
        <v>-0.43136999999999998</v>
      </c>
      <c r="M28" s="8">
        <v>0.22065000000000001</v>
      </c>
      <c r="O28" s="9">
        <v>2.9159999999999998E-2</v>
      </c>
      <c r="P28" s="10">
        <v>-0.51436000000000004</v>
      </c>
      <c r="Q28" s="11">
        <v>0.85707999999999995</v>
      </c>
      <c r="S28" s="7">
        <v>-0.50149707996994397</v>
      </c>
      <c r="T28" s="3">
        <v>-0.84681770695683201</v>
      </c>
      <c r="U28" s="3">
        <v>4.9928401288154696</v>
      </c>
      <c r="V28" s="3">
        <v>-3.1189672918852E-2</v>
      </c>
      <c r="W28" s="3">
        <v>-3.578614739784E-3</v>
      </c>
      <c r="X28" s="3">
        <v>-3.3504581215216003E-2</v>
      </c>
      <c r="Y28" s="7">
        <v>7.2070512361295996E-2</v>
      </c>
      <c r="Z28" s="3">
        <v>0.23364960398566401</v>
      </c>
      <c r="AA28" s="3">
        <v>-3.5655963130015997E-2</v>
      </c>
      <c r="AB28" s="3">
        <v>0.22135482885008401</v>
      </c>
      <c r="AC28" s="3">
        <v>-5.2661960225391997E-2</v>
      </c>
      <c r="AD28" s="8">
        <v>7.8866611434368003E-2</v>
      </c>
      <c r="AF28" s="7">
        <v>7.2024471426165998E-2</v>
      </c>
      <c r="AG28" s="3">
        <v>0.233558204069648</v>
      </c>
      <c r="AH28" s="3">
        <v>-3.5655963130015997E-2</v>
      </c>
      <c r="AI28" s="3">
        <v>0.22124067842429351</v>
      </c>
      <c r="AJ28" s="3">
        <v>-5.2691807413717998E-2</v>
      </c>
      <c r="AK28" s="8">
        <v>7.9026290692352008E-2</v>
      </c>
      <c r="AO28" s="9">
        <v>-3.4349999999999999E-2</v>
      </c>
      <c r="AP28" s="10">
        <v>0.36919000000000002</v>
      </c>
      <c r="AQ28" s="10">
        <v>-8.0280000000000004E-2</v>
      </c>
      <c r="AR28" s="10">
        <v>5.5050000000000002E-2</v>
      </c>
      <c r="AS28" s="10">
        <v>7.1879999999999999E-2</v>
      </c>
      <c r="AT28" s="10">
        <v>0.24636</v>
      </c>
      <c r="AU28" s="10">
        <v>4.4799999999999996E-3</v>
      </c>
      <c r="AV28" s="10">
        <v>2.3709999999999998E-2</v>
      </c>
      <c r="AW28" s="10">
        <v>-5.8700000000000002E-3</v>
      </c>
      <c r="AX28" s="10">
        <v>-6.5909999999999996E-2</v>
      </c>
      <c r="AY28" s="10">
        <v>-0.19012999999999999</v>
      </c>
      <c r="AZ28" s="11">
        <v>3.7526700000000002</v>
      </c>
    </row>
    <row r="29" spans="2:52">
      <c r="B29" s="7">
        <v>7.1799999999999998E-3</v>
      </c>
      <c r="C29" s="3">
        <v>5.2100000000000002E-3</v>
      </c>
      <c r="D29" s="3">
        <v>2.929E-2</v>
      </c>
      <c r="E29" s="3">
        <v>3.2248100000000002</v>
      </c>
      <c r="F29" s="3">
        <v>0.16999</v>
      </c>
      <c r="G29" s="3">
        <v>-2.6380000000000001E-2</v>
      </c>
      <c r="H29" s="3">
        <v>-0.17857000000000001</v>
      </c>
      <c r="I29" s="3">
        <v>0.2339</v>
      </c>
      <c r="J29" s="3">
        <v>0.39105000000000001</v>
      </c>
      <c r="K29" s="3">
        <v>0.31685999999999998</v>
      </c>
      <c r="L29" s="3">
        <v>0.46344000000000002</v>
      </c>
      <c r="M29" s="8">
        <v>-0.13517000000000001</v>
      </c>
      <c r="S29" s="7">
        <v>2.1174375192865001E-2</v>
      </c>
      <c r="T29" s="3">
        <v>2.6036918695227999E-2</v>
      </c>
      <c r="U29" s="3">
        <v>-3.1189672918852E-2</v>
      </c>
      <c r="V29" s="3">
        <v>4.8031297543889799</v>
      </c>
      <c r="W29" s="3">
        <v>2.0710665958025101</v>
      </c>
      <c r="X29" s="3">
        <v>1.4635663041748199</v>
      </c>
      <c r="Y29" s="7">
        <v>0.15299434887677199</v>
      </c>
      <c r="Z29" s="3">
        <v>0.56235194522842302</v>
      </c>
      <c r="AA29" s="3">
        <v>-0.22112652799850299</v>
      </c>
      <c r="AB29" s="3">
        <v>0.57999722341632198</v>
      </c>
      <c r="AC29" s="3">
        <v>2.0241209265717999E-2</v>
      </c>
      <c r="AD29" s="8">
        <v>0.33962695437010598</v>
      </c>
      <c r="AF29" s="7">
        <f t="array" ref="AF29:AH31">(Y29:AA31-S35:U37)/2</f>
        <v>0.1530013559253165</v>
      </c>
      <c r="AG29" s="3">
        <v>0.56234177729659596</v>
      </c>
      <c r="AH29" s="3">
        <v>-0.22124067842429351</v>
      </c>
      <c r="AI29" s="3">
        <f t="array" ref="AI29:AK31">(AB29:AD31+V35:X37)/2</f>
        <v>0.57999722341632198</v>
      </c>
      <c r="AJ29" s="3">
        <v>2.03572725396905E-2</v>
      </c>
      <c r="AK29" s="8">
        <v>0.34007375712683097</v>
      </c>
    </row>
    <row r="30" spans="2:52">
      <c r="B30" s="7">
        <v>-3.9300000000000003E-3</v>
      </c>
      <c r="C30" s="3">
        <v>2.069E-2</v>
      </c>
      <c r="D30" s="3">
        <v>5.3760000000000002E-2</v>
      </c>
      <c r="E30" s="3">
        <v>0.16999</v>
      </c>
      <c r="F30" s="3">
        <v>8.9783500000000007</v>
      </c>
      <c r="G30" s="3">
        <v>-0.11489000000000001</v>
      </c>
      <c r="H30" s="3">
        <v>-2.9960000000000001E-2</v>
      </c>
      <c r="I30" s="3">
        <v>0.49556</v>
      </c>
      <c r="J30" s="3">
        <v>0.43240000000000001</v>
      </c>
      <c r="K30" s="3">
        <v>0.46427000000000002</v>
      </c>
      <c r="L30" s="3">
        <v>0.24814</v>
      </c>
      <c r="M30" s="8">
        <v>-9.7030000000000005E-2</v>
      </c>
      <c r="O30" s="4">
        <v>-0.82242999999999999</v>
      </c>
      <c r="P30" s="5">
        <v>-0.49953999999999998</v>
      </c>
      <c r="Q30" s="6">
        <v>-0.27213999999999999</v>
      </c>
      <c r="S30" s="7">
        <v>5.69246129560001E-4</v>
      </c>
      <c r="T30" s="3">
        <v>1.4189713228001E-2</v>
      </c>
      <c r="U30" s="3">
        <v>-3.578614739784E-3</v>
      </c>
      <c r="V30" s="3">
        <v>2.0710665958024999</v>
      </c>
      <c r="W30" s="3">
        <v>5.9392319428754696</v>
      </c>
      <c r="X30" s="3">
        <v>1.8182290350924499</v>
      </c>
      <c r="Y30" s="7">
        <v>6.5073264997394006E-2</v>
      </c>
      <c r="Z30" s="3">
        <v>2.1506660571452001E-2</v>
      </c>
      <c r="AA30" s="3">
        <v>5.2721654602043998E-2</v>
      </c>
      <c r="AB30" s="3">
        <v>2.0473335813663E-2</v>
      </c>
      <c r="AC30" s="3">
        <v>-0.11142392380197701</v>
      </c>
      <c r="AD30" s="8">
        <v>-0.12754228610593901</v>
      </c>
      <c r="AF30" s="7">
        <v>6.4896063598620504E-2</v>
      </c>
      <c r="AG30" s="3">
        <v>2.1151752588217998E-2</v>
      </c>
      <c r="AH30" s="3">
        <v>5.2691807413717998E-2</v>
      </c>
      <c r="AI30" s="3">
        <v>2.03572725396905E-2</v>
      </c>
      <c r="AJ30" s="3">
        <v>-0.11142392380197701</v>
      </c>
      <c r="AK30" s="8">
        <v>-0.12776541823408549</v>
      </c>
      <c r="AO30" s="4">
        <f t="array" ref="AO30:AZ41">MMULT(MMULT(AO4:AZ15,AO17:AZ28),TRANSPOSE(AO4:AZ15))</f>
        <v>3.4721566045593812</v>
      </c>
      <c r="AP30" s="5">
        <v>0.42437343965174978</v>
      </c>
      <c r="AQ30" s="5">
        <v>-0.49078948002432299</v>
      </c>
      <c r="AR30" s="5">
        <v>2.7067581509510013E-3</v>
      </c>
      <c r="AS30" s="5">
        <v>-4.2836865811999997E-3</v>
      </c>
      <c r="AT30" s="5">
        <v>1.2640967309496999E-2</v>
      </c>
      <c r="AU30" s="4">
        <v>-4.9490553467194984E-2</v>
      </c>
      <c r="AV30" s="5">
        <v>-2.9331404687848991E-2</v>
      </c>
      <c r="AW30" s="5">
        <v>-4.8126762221113985E-2</v>
      </c>
      <c r="AX30" s="5">
        <v>2.457569688586099E-2</v>
      </c>
      <c r="AY30" s="5">
        <v>9.4932355721685013E-2</v>
      </c>
      <c r="AZ30" s="6">
        <v>-0.10105549058663602</v>
      </c>
    </row>
    <row r="31" spans="2:52">
      <c r="B31" s="7">
        <v>-1.5399999999999999E-3</v>
      </c>
      <c r="C31" s="3">
        <v>-7.1399999999999996E-3</v>
      </c>
      <c r="D31" s="3">
        <v>-2.6009999999999998E-2</v>
      </c>
      <c r="E31" s="3">
        <v>-2.6380000000000001E-2</v>
      </c>
      <c r="F31" s="3">
        <v>-0.11489000000000001</v>
      </c>
      <c r="G31" s="3">
        <v>3.81379</v>
      </c>
      <c r="H31" s="3">
        <v>-9.3399999999999997E-2</v>
      </c>
      <c r="I31" s="3">
        <v>-0.31475999999999998</v>
      </c>
      <c r="J31" s="3">
        <v>-0.22183</v>
      </c>
      <c r="K31" s="3">
        <v>-0.13605999999999999</v>
      </c>
      <c r="L31" s="3">
        <v>-9.7210000000000005E-2</v>
      </c>
      <c r="M31" s="8">
        <v>0.12992000000000001</v>
      </c>
      <c r="O31" s="7">
        <v>0.56811999999999996</v>
      </c>
      <c r="P31" s="3">
        <v>-0.69677999999999995</v>
      </c>
      <c r="Q31" s="8">
        <v>-0.43789</v>
      </c>
      <c r="S31" s="7">
        <v>2.0909994472351999E-2</v>
      </c>
      <c r="T31" s="3">
        <v>3.3568054508088002E-2</v>
      </c>
      <c r="U31" s="3">
        <v>-3.3504581215216003E-2</v>
      </c>
      <c r="V31" s="3">
        <v>1.4635663041748199</v>
      </c>
      <c r="W31" s="3">
        <v>1.8182290350924499</v>
      </c>
      <c r="X31" s="3">
        <v>5.2745474296850396</v>
      </c>
      <c r="Y31" s="9">
        <v>0.42529625490534001</v>
      </c>
      <c r="Z31" s="10">
        <v>0.496797369460176</v>
      </c>
      <c r="AA31" s="10">
        <v>-7.9185969950336096E-2</v>
      </c>
      <c r="AB31" s="10">
        <v>0.34052055988355601</v>
      </c>
      <c r="AC31" s="10">
        <v>-0.127988550362232</v>
      </c>
      <c r="AD31" s="11">
        <v>0.226346075487624</v>
      </c>
      <c r="AF31" s="9">
        <v>0.42498369824478049</v>
      </c>
      <c r="AG31" s="10">
        <v>0.49592099029650599</v>
      </c>
      <c r="AH31" s="10">
        <v>-7.902629069235205E-2</v>
      </c>
      <c r="AI31" s="10">
        <v>0.34007375712683097</v>
      </c>
      <c r="AJ31" s="10">
        <v>-0.12776541823408549</v>
      </c>
      <c r="AK31" s="11">
        <v>0.226346075487624</v>
      </c>
      <c r="AO31" s="7">
        <v>0.42437343965174967</v>
      </c>
      <c r="AP31" s="3">
        <v>3.782164834686625</v>
      </c>
      <c r="AQ31" s="3">
        <v>-0.8706914798419747</v>
      </c>
      <c r="AR31" s="3">
        <v>-1.8661969123770002E-2</v>
      </c>
      <c r="AS31" s="3">
        <v>-1.3582664761100004E-2</v>
      </c>
      <c r="AT31" s="3">
        <v>2.1363641018749997E-3</v>
      </c>
      <c r="AU31" s="7">
        <v>-2.9323013216519991E-2</v>
      </c>
      <c r="AV31" s="3">
        <v>-0.22817890697535001</v>
      </c>
      <c r="AW31" s="3">
        <v>-0.29446048932634</v>
      </c>
      <c r="AX31" s="3">
        <v>0.25531068995039502</v>
      </c>
      <c r="AY31" s="3">
        <v>0.16000446911629501</v>
      </c>
      <c r="AZ31" s="8">
        <v>-0.11751110237541003</v>
      </c>
    </row>
    <row r="32" spans="2:52">
      <c r="B32" s="7">
        <v>-0.10578</v>
      </c>
      <c r="C32" s="3">
        <v>6.2280000000000002E-2</v>
      </c>
      <c r="D32" s="3">
        <v>0.12548000000000001</v>
      </c>
      <c r="E32" s="3">
        <v>-0.17857000000000001</v>
      </c>
      <c r="F32" s="3">
        <v>-2.9960000000000001E-2</v>
      </c>
      <c r="G32" s="3">
        <v>-9.3399999999999997E-2</v>
      </c>
      <c r="H32" s="3">
        <v>3.18994</v>
      </c>
      <c r="I32" s="3">
        <v>2.589E-2</v>
      </c>
      <c r="J32" s="3">
        <v>-4.6600000000000001E-3</v>
      </c>
      <c r="K32" s="3">
        <v>-5.7099999999999998E-3</v>
      </c>
      <c r="L32" s="3">
        <v>1.57E-3</v>
      </c>
      <c r="M32" s="8">
        <v>1.0200000000000001E-3</v>
      </c>
      <c r="O32" s="9">
        <v>2.912E-2</v>
      </c>
      <c r="P32" s="10">
        <v>-0.51473999999999998</v>
      </c>
      <c r="Q32" s="11">
        <v>0.85685</v>
      </c>
      <c r="S32" s="4">
        <v>-0.239258549110552</v>
      </c>
      <c r="T32" s="5">
        <v>-0.31190704813729397</v>
      </c>
      <c r="U32" s="5">
        <v>7.2070512361295899E-2</v>
      </c>
      <c r="V32" s="5">
        <v>0.15299434887677199</v>
      </c>
      <c r="W32" s="5">
        <v>6.5073264997394006E-2</v>
      </c>
      <c r="X32" s="6">
        <v>0.42529625490534001</v>
      </c>
      <c r="Y32" s="3">
        <v>3.4718977826675901</v>
      </c>
      <c r="Z32" s="3">
        <v>0.41336598209347603</v>
      </c>
      <c r="AA32" s="3">
        <v>-0.50108209977021201</v>
      </c>
      <c r="AB32" s="3">
        <v>-2.0641735947340999E-2</v>
      </c>
      <c r="AC32" s="3">
        <v>-3.5020242580479999E-3</v>
      </c>
      <c r="AD32" s="8">
        <v>-2.2398908073668001E-2</v>
      </c>
      <c r="AE32" s="3" t="s">
        <v>46</v>
      </c>
      <c r="AF32" s="7">
        <f t="array" ref="AF32:AK37">TRANSPOSE(AF26:AK31)</f>
        <v>-0.239258549110552</v>
      </c>
      <c r="AG32" s="3">
        <v>-0.31188182041766899</v>
      </c>
      <c r="AH32" s="3">
        <v>7.2024471426165998E-2</v>
      </c>
      <c r="AI32" s="3">
        <v>0.1530013559253165</v>
      </c>
      <c r="AJ32" s="3">
        <v>6.4896063598620504E-2</v>
      </c>
      <c r="AK32" s="8">
        <v>0.42498369824478049</v>
      </c>
      <c r="AO32" s="7">
        <v>-0.49078948002432277</v>
      </c>
      <c r="AP32" s="3">
        <v>-0.8706914798419747</v>
      </c>
      <c r="AQ32" s="3">
        <v>4.9736538307197042</v>
      </c>
      <c r="AR32" s="3">
        <v>-1.2391566715135E-2</v>
      </c>
      <c r="AS32" s="3">
        <v>-2.9093812721100003E-3</v>
      </c>
      <c r="AT32" s="3">
        <v>1.4476064268088997E-2</v>
      </c>
      <c r="AU32" s="7">
        <v>-4.8152415750631977E-2</v>
      </c>
      <c r="AV32" s="3">
        <v>-0.294487818817253</v>
      </c>
      <c r="AW32" s="3">
        <v>-0.29164977570957695</v>
      </c>
      <c r="AX32" s="3">
        <v>0.203594799266059</v>
      </c>
      <c r="AY32" s="3">
        <v>0.16184766986521201</v>
      </c>
      <c r="AZ32" s="8">
        <v>-0.15600865335014297</v>
      </c>
    </row>
    <row r="33" spans="2:52">
      <c r="B33" s="7">
        <v>6.2539999999999998E-2</v>
      </c>
      <c r="C33" s="3">
        <v>-0.44229000000000002</v>
      </c>
      <c r="D33" s="3">
        <v>-0.47810000000000002</v>
      </c>
      <c r="E33" s="3">
        <v>0.2339</v>
      </c>
      <c r="F33" s="3">
        <v>0.49556</v>
      </c>
      <c r="G33" s="3">
        <v>-0.31475999999999998</v>
      </c>
      <c r="H33" s="3">
        <v>2.589E-2</v>
      </c>
      <c r="I33" s="3">
        <v>3.4579300000000002</v>
      </c>
      <c r="J33" s="3">
        <v>5.8049999999999997E-2</v>
      </c>
      <c r="K33" s="3">
        <v>-3.4199999999999999E-3</v>
      </c>
      <c r="L33" s="3">
        <v>-2.197E-2</v>
      </c>
      <c r="M33" s="8">
        <v>8.1200000000000005E-3</v>
      </c>
      <c r="S33" s="7">
        <v>-0.311856592698044</v>
      </c>
      <c r="T33" s="3">
        <v>-0.74235710743092798</v>
      </c>
      <c r="U33" s="3">
        <v>0.23364960398566401</v>
      </c>
      <c r="V33" s="3">
        <v>0.56235194522842302</v>
      </c>
      <c r="W33" s="3">
        <v>2.1506660571452001E-2</v>
      </c>
      <c r="X33" s="8">
        <v>0.496797369460176</v>
      </c>
      <c r="Y33" s="3">
        <v>0.41336598209347603</v>
      </c>
      <c r="Z33" s="3">
        <v>3.8037250517684398</v>
      </c>
      <c r="AA33" s="3">
        <v>-0.84839987211994095</v>
      </c>
      <c r="AB33" s="3">
        <v>-2.5100899317630002E-2</v>
      </c>
      <c r="AC33" s="3">
        <v>-1.3635040827434001E-2</v>
      </c>
      <c r="AD33" s="8">
        <v>-3.4287132900974002E-2</v>
      </c>
      <c r="AF33" s="7">
        <v>-0.31188182041766899</v>
      </c>
      <c r="AG33" s="3">
        <v>-0.74235710743092798</v>
      </c>
      <c r="AH33" s="3">
        <v>0.233558204069648</v>
      </c>
      <c r="AI33" s="3">
        <v>0.56234177729659596</v>
      </c>
      <c r="AJ33" s="3">
        <v>2.1151752588217998E-2</v>
      </c>
      <c r="AK33" s="8">
        <v>0.49592099029650599</v>
      </c>
      <c r="AO33" s="7">
        <v>2.7067581509510009E-3</v>
      </c>
      <c r="AP33" s="3">
        <v>-1.8661969123770002E-2</v>
      </c>
      <c r="AQ33" s="3">
        <v>-1.2391566715135E-2</v>
      </c>
      <c r="AR33" s="3">
        <v>4.8240851592457261</v>
      </c>
      <c r="AS33" s="3">
        <v>2.0112969744246296</v>
      </c>
      <c r="AT33" s="3">
        <v>1.5462640698245174</v>
      </c>
      <c r="AU33" s="7">
        <v>-2.4642546104788988E-2</v>
      </c>
      <c r="AV33" s="3">
        <v>-0.25527827139575199</v>
      </c>
      <c r="AW33" s="3">
        <v>-0.20358585077781699</v>
      </c>
      <c r="AX33" s="3">
        <v>8.7404506133582999E-2</v>
      </c>
      <c r="AY33" s="3">
        <v>9.7514071708670005E-2</v>
      </c>
      <c r="AZ33" s="8">
        <v>-9.5822692100667017E-2</v>
      </c>
    </row>
    <row r="34" spans="2:52">
      <c r="B34" s="7">
        <v>0.12576000000000001</v>
      </c>
      <c r="C34" s="3">
        <v>-0.47826000000000002</v>
      </c>
      <c r="D34" s="3">
        <v>-0.46920000000000001</v>
      </c>
      <c r="E34" s="3">
        <v>0.39105000000000001</v>
      </c>
      <c r="F34" s="3">
        <v>0.43240000000000001</v>
      </c>
      <c r="G34" s="3">
        <v>-0.22183</v>
      </c>
      <c r="H34" s="3">
        <v>-4.6600000000000001E-3</v>
      </c>
      <c r="I34" s="3">
        <v>5.8049999999999997E-2</v>
      </c>
      <c r="J34" s="3">
        <v>5.6222899999999996</v>
      </c>
      <c r="K34" s="3">
        <v>-2.9139999999999999E-2</v>
      </c>
      <c r="L34" s="3">
        <v>-5.364E-2</v>
      </c>
      <c r="M34" s="8">
        <v>2.6259999999999999E-2</v>
      </c>
      <c r="S34" s="7">
        <v>7.1978430491036E-2</v>
      </c>
      <c r="T34" s="3">
        <v>0.233466804153632</v>
      </c>
      <c r="U34" s="3">
        <v>-3.5655963130015997E-2</v>
      </c>
      <c r="V34" s="3">
        <v>-0.22112652799850299</v>
      </c>
      <c r="W34" s="3">
        <v>5.2721654602043998E-2</v>
      </c>
      <c r="X34" s="8">
        <v>-7.9185969950335999E-2</v>
      </c>
      <c r="Y34" s="3">
        <v>-0.50108209977021201</v>
      </c>
      <c r="Z34" s="3">
        <v>-0.84839987211994095</v>
      </c>
      <c r="AA34" s="3">
        <v>4.9945334038749296</v>
      </c>
      <c r="AB34" s="3">
        <v>3.1517375438129998E-2</v>
      </c>
      <c r="AC34" s="3">
        <v>2.79820124908201E-3</v>
      </c>
      <c r="AD34" s="8">
        <v>3.2856843651374E-2</v>
      </c>
      <c r="AF34" s="7">
        <v>7.2024471426165942E-2</v>
      </c>
      <c r="AG34" s="3">
        <v>0.233558204069648</v>
      </c>
      <c r="AH34" s="3">
        <v>-3.5655963130015997E-2</v>
      </c>
      <c r="AI34" s="3">
        <v>-0.22124067842429351</v>
      </c>
      <c r="AJ34" s="3">
        <v>5.2691807413717998E-2</v>
      </c>
      <c r="AK34" s="8">
        <v>-7.902629069235205E-2</v>
      </c>
      <c r="AO34" s="7">
        <v>-4.2836865811999997E-3</v>
      </c>
      <c r="AP34" s="3">
        <v>-1.3582664761099998E-2</v>
      </c>
      <c r="AQ34" s="3">
        <v>-2.9093812721100011E-3</v>
      </c>
      <c r="AR34" s="3">
        <v>2.0112969744246301</v>
      </c>
      <c r="AS34" s="3">
        <v>5.8735444224579005</v>
      </c>
      <c r="AT34" s="3">
        <v>1.837448602275825</v>
      </c>
      <c r="AU34" s="7">
        <v>-9.5009356945395002E-2</v>
      </c>
      <c r="AV34" s="3">
        <v>-0.16012453202721999</v>
      </c>
      <c r="AW34" s="3">
        <v>-0.161972206120095</v>
      </c>
      <c r="AX34" s="3">
        <v>9.7553030110320016E-2</v>
      </c>
      <c r="AY34" s="3">
        <v>4.6873362174335007E-2</v>
      </c>
      <c r="AZ34" s="8">
        <v>-9.2565836707685006E-2</v>
      </c>
    </row>
    <row r="35" spans="2:52">
      <c r="B35" s="7">
        <v>0.17879</v>
      </c>
      <c r="C35" s="3">
        <v>-0.23447000000000001</v>
      </c>
      <c r="D35" s="3">
        <v>-0.39143</v>
      </c>
      <c r="E35" s="3">
        <v>0.31685999999999998</v>
      </c>
      <c r="F35" s="3">
        <v>0.46427000000000002</v>
      </c>
      <c r="G35" s="3">
        <v>-0.13605999999999999</v>
      </c>
      <c r="H35" s="3">
        <v>-5.7099999999999998E-3</v>
      </c>
      <c r="I35" s="3">
        <v>-3.4199999999999999E-3</v>
      </c>
      <c r="J35" s="3">
        <v>-2.9139999999999999E-2</v>
      </c>
      <c r="K35" s="3">
        <v>3.2275</v>
      </c>
      <c r="L35" s="3">
        <v>0.17063</v>
      </c>
      <c r="M35" s="8">
        <v>-2.5919999999999999E-2</v>
      </c>
      <c r="S35" s="7">
        <v>-0.153008362973861</v>
      </c>
      <c r="T35" s="3">
        <v>-0.562331609364769</v>
      </c>
      <c r="U35" s="3">
        <v>0.22135482885008401</v>
      </c>
      <c r="V35" s="3">
        <v>0.57999722341632198</v>
      </c>
      <c r="W35" s="3">
        <v>2.0473335813663E-2</v>
      </c>
      <c r="X35" s="8">
        <v>0.34052055988355601</v>
      </c>
      <c r="Y35" s="3">
        <v>-2.0641735947340999E-2</v>
      </c>
      <c r="Z35" s="3">
        <v>-2.5100899317630002E-2</v>
      </c>
      <c r="AA35" s="3">
        <v>3.1517375438129998E-2</v>
      </c>
      <c r="AB35" s="3">
        <v>4.8041275359002196</v>
      </c>
      <c r="AC35" s="3">
        <v>2.06978001280988</v>
      </c>
      <c r="AD35" s="8">
        <v>1.4643078090970401</v>
      </c>
      <c r="AF35" s="7">
        <v>-0.1530013559253165</v>
      </c>
      <c r="AG35" s="3">
        <v>-0.56234177729659596</v>
      </c>
      <c r="AH35" s="3">
        <v>0.22124067842429351</v>
      </c>
      <c r="AI35" s="3">
        <v>0.57999722341632198</v>
      </c>
      <c r="AJ35" s="3">
        <v>2.03572725396905E-2</v>
      </c>
      <c r="AK35" s="8">
        <v>0.34007375712683097</v>
      </c>
      <c r="AO35" s="9">
        <v>1.2640967309496999E-2</v>
      </c>
      <c r="AP35" s="10">
        <v>2.1363641018749984E-3</v>
      </c>
      <c r="AQ35" s="10">
        <v>1.4476064268088996E-2</v>
      </c>
      <c r="AR35" s="10">
        <v>1.5462640698245174</v>
      </c>
      <c r="AS35" s="10">
        <v>1.837448602275825</v>
      </c>
      <c r="AT35" s="10">
        <v>5.3038965797424193</v>
      </c>
      <c r="AU35" s="9">
        <v>0.10107808222203997</v>
      </c>
      <c r="AV35" s="10">
        <v>0.11757726795207896</v>
      </c>
      <c r="AW35" s="10">
        <v>0.156107759383289</v>
      </c>
      <c r="AX35" s="10">
        <v>-9.5858817812712008E-2</v>
      </c>
      <c r="AY35" s="10">
        <v>-9.2504733270759004E-2</v>
      </c>
      <c r="AZ35" s="11">
        <v>0.126793345531445</v>
      </c>
    </row>
    <row r="36" spans="2:52">
      <c r="B36" s="7">
        <v>2.9760000000000002E-2</v>
      </c>
      <c r="C36" s="3">
        <v>-0.49453999999999998</v>
      </c>
      <c r="D36" s="3">
        <v>-0.43136999999999998</v>
      </c>
      <c r="E36" s="3">
        <v>0.46344000000000002</v>
      </c>
      <c r="F36" s="3">
        <v>0.24814</v>
      </c>
      <c r="G36" s="3">
        <v>-9.7210000000000005E-2</v>
      </c>
      <c r="H36" s="3">
        <v>1.57E-3</v>
      </c>
      <c r="I36" s="3">
        <v>-2.197E-2</v>
      </c>
      <c r="J36" s="3">
        <v>-5.364E-2</v>
      </c>
      <c r="K36" s="3">
        <v>0.17063</v>
      </c>
      <c r="L36" s="3">
        <v>8.9822699999999998</v>
      </c>
      <c r="M36" s="8">
        <v>-0.11591</v>
      </c>
      <c r="S36" s="7">
        <v>-6.4718862199847002E-2</v>
      </c>
      <c r="T36" s="3">
        <v>-2.0796844604983999E-2</v>
      </c>
      <c r="U36" s="3">
        <v>-5.2661960225391997E-2</v>
      </c>
      <c r="V36" s="3">
        <v>2.0241209265717999E-2</v>
      </c>
      <c r="W36" s="3">
        <v>-0.11142392380197701</v>
      </c>
      <c r="X36" s="8">
        <v>-0.127988550362232</v>
      </c>
      <c r="Y36" s="3">
        <v>-3.5020242580479999E-3</v>
      </c>
      <c r="Z36" s="3">
        <v>-1.3635040827434001E-2</v>
      </c>
      <c r="AA36" s="3">
        <v>2.798201249082E-3</v>
      </c>
      <c r="AB36" s="3">
        <v>2.06978001280988</v>
      </c>
      <c r="AC36" s="3">
        <v>5.9412499394430798</v>
      </c>
      <c r="AD36" s="8">
        <v>1.8209308771908801</v>
      </c>
      <c r="AF36" s="7">
        <v>-6.4896063598620504E-2</v>
      </c>
      <c r="AG36" s="3">
        <v>-2.1151752588217998E-2</v>
      </c>
      <c r="AH36" s="3">
        <v>-5.2691807413717998E-2</v>
      </c>
      <c r="AI36" s="3">
        <v>2.03572725396905E-2</v>
      </c>
      <c r="AJ36" s="3">
        <v>-0.11142392380197701</v>
      </c>
      <c r="AK36" s="8">
        <v>-0.12776541823408549</v>
      </c>
      <c r="AO36" s="7">
        <v>-4.9490553467194998E-2</v>
      </c>
      <c r="AP36" s="3">
        <v>-2.9323013216519995E-2</v>
      </c>
      <c r="AQ36" s="3">
        <v>-4.8152415750631991E-2</v>
      </c>
      <c r="AR36" s="3">
        <v>-2.4642546104788988E-2</v>
      </c>
      <c r="AS36" s="3">
        <v>-9.5009356945395002E-2</v>
      </c>
      <c r="AT36" s="3">
        <v>0.10107808222204001</v>
      </c>
      <c r="AU36" s="7">
        <v>3.4718923597653109</v>
      </c>
      <c r="AV36" s="3">
        <v>0.42406782510452212</v>
      </c>
      <c r="AW36" s="3">
        <v>-0.49127083478770495</v>
      </c>
      <c r="AX36" s="3">
        <v>-4.0472994793909998E-3</v>
      </c>
      <c r="AY36" s="3">
        <v>8.3866006807350006E-3</v>
      </c>
      <c r="AZ36" s="8">
        <v>-1.3298609495988E-2</v>
      </c>
    </row>
    <row r="37" spans="2:52">
      <c r="B37" s="9">
        <v>9.3590000000000007E-2</v>
      </c>
      <c r="C37" s="10">
        <v>0.31387999999999999</v>
      </c>
      <c r="D37" s="10">
        <v>0.22065000000000001</v>
      </c>
      <c r="E37" s="10">
        <v>-0.13517000000000001</v>
      </c>
      <c r="F37" s="10">
        <v>-9.7030000000000005E-2</v>
      </c>
      <c r="G37" s="10">
        <v>0.12992000000000001</v>
      </c>
      <c r="H37" s="10">
        <v>1.0200000000000001E-3</v>
      </c>
      <c r="I37" s="10">
        <v>8.1200000000000005E-3</v>
      </c>
      <c r="J37" s="10">
        <v>2.6259999999999999E-2</v>
      </c>
      <c r="K37" s="10">
        <v>-2.5919999999999999E-2</v>
      </c>
      <c r="L37" s="10">
        <v>-0.11591</v>
      </c>
      <c r="M37" s="11">
        <v>3.8151799999999998</v>
      </c>
      <c r="S37" s="9">
        <v>-0.42467114158422098</v>
      </c>
      <c r="T37" s="10">
        <v>-0.49504461113283599</v>
      </c>
      <c r="U37" s="10">
        <v>7.8866611434368003E-2</v>
      </c>
      <c r="V37" s="10">
        <v>0.33962695437010598</v>
      </c>
      <c r="W37" s="10">
        <v>-0.12754228610593901</v>
      </c>
      <c r="X37" s="11">
        <v>0.226346075487624</v>
      </c>
      <c r="Y37" s="10">
        <v>-2.2398908073668001E-2</v>
      </c>
      <c r="Z37" s="10">
        <v>-3.4287132900974002E-2</v>
      </c>
      <c r="AA37" s="10">
        <v>3.2856843651374E-2</v>
      </c>
      <c r="AB37" s="10">
        <v>1.4643078090970401</v>
      </c>
      <c r="AC37" s="10">
        <v>1.8209308771908801</v>
      </c>
      <c r="AD37" s="11">
        <v>5.2795655466898097</v>
      </c>
      <c r="AF37" s="9">
        <v>-0.42498369824478049</v>
      </c>
      <c r="AG37" s="10">
        <v>-0.49592099029650599</v>
      </c>
      <c r="AH37" s="10">
        <v>7.9026290692352008E-2</v>
      </c>
      <c r="AI37" s="10">
        <v>0.34007375712683097</v>
      </c>
      <c r="AJ37" s="10">
        <v>-0.12776541823408549</v>
      </c>
      <c r="AK37" s="11">
        <v>0.226346075487624</v>
      </c>
      <c r="AO37" s="7">
        <v>-2.9331404687848985E-2</v>
      </c>
      <c r="AP37" s="3">
        <v>-0.22817890697534998</v>
      </c>
      <c r="AQ37" s="3">
        <v>-0.294487818817253</v>
      </c>
      <c r="AR37" s="3">
        <v>-0.25527827139575199</v>
      </c>
      <c r="AS37" s="3">
        <v>-0.16012453202721999</v>
      </c>
      <c r="AT37" s="3">
        <v>0.11757726795207903</v>
      </c>
      <c r="AU37" s="7">
        <v>0.42406782510452223</v>
      </c>
      <c r="AV37" s="3">
        <v>3.7802533153934963</v>
      </c>
      <c r="AW37" s="3">
        <v>-0.8698650230345315</v>
      </c>
      <c r="AX37" s="3">
        <v>1.5561087765427001E-2</v>
      </c>
      <c r="AY37" s="3">
        <v>1.4074225957857E-2</v>
      </c>
      <c r="AZ37" s="8">
        <v>-1.0450968486439994E-3</v>
      </c>
    </row>
    <row r="38" spans="2:52">
      <c r="AO38" s="7">
        <v>-4.8126762221113992E-2</v>
      </c>
      <c r="AP38" s="3">
        <v>-0.29446048932634</v>
      </c>
      <c r="AQ38" s="3">
        <v>-0.29164977570957701</v>
      </c>
      <c r="AR38" s="3">
        <v>-0.20358585077781699</v>
      </c>
      <c r="AS38" s="3">
        <v>-0.161972206120095</v>
      </c>
      <c r="AT38" s="3">
        <v>0.15610775938328897</v>
      </c>
      <c r="AU38" s="7">
        <v>-0.49127083478770506</v>
      </c>
      <c r="AV38" s="3">
        <v>-0.86986502303453195</v>
      </c>
      <c r="AW38" s="3">
        <v>4.9692717269190112</v>
      </c>
      <c r="AX38" s="3">
        <v>1.3512664041426E-2</v>
      </c>
      <c r="AY38" s="3">
        <v>3.2110767210199991E-3</v>
      </c>
      <c r="AZ38" s="8">
        <v>-1.4046687507085999E-2</v>
      </c>
    </row>
    <row r="39" spans="2:52">
      <c r="B39" s="3" t="s">
        <v>22</v>
      </c>
      <c r="AO39" s="7">
        <v>2.457569688586099E-2</v>
      </c>
      <c r="AP39" s="3">
        <v>0.25531068995039496</v>
      </c>
      <c r="AQ39" s="3">
        <v>0.203594799266059</v>
      </c>
      <c r="AR39" s="3">
        <v>8.7404506133582999E-2</v>
      </c>
      <c r="AS39" s="3">
        <v>9.7553030110320002E-2</v>
      </c>
      <c r="AT39" s="3">
        <v>-9.5858817812711994E-2</v>
      </c>
      <c r="AU39" s="7">
        <v>-4.047299479390999E-3</v>
      </c>
      <c r="AV39" s="3">
        <v>1.5561087765427001E-2</v>
      </c>
      <c r="AW39" s="3">
        <v>1.3512664041426002E-2</v>
      </c>
      <c r="AX39" s="3">
        <v>4.8198276926904295</v>
      </c>
      <c r="AY39" s="3">
        <v>2.0076321726463324</v>
      </c>
      <c r="AZ39" s="8">
        <v>1.5451555111932984</v>
      </c>
    </row>
    <row r="40" spans="2:52">
      <c r="B40" s="4">
        <v>3.1811199999999999</v>
      </c>
      <c r="C40" s="5">
        <v>3.952E-2</v>
      </c>
      <c r="D40" s="5">
        <v>-2.1000000000000001E-4</v>
      </c>
      <c r="E40" s="5">
        <v>-2.48E-3</v>
      </c>
      <c r="F40" s="5">
        <v>-1.0000000000000001E-5</v>
      </c>
      <c r="G40" s="5">
        <v>-1.5200000000000001E-3</v>
      </c>
      <c r="H40" s="5">
        <v>-0.19044</v>
      </c>
      <c r="I40" s="5">
        <v>8.4269999999999998E-2</v>
      </c>
      <c r="J40" s="5">
        <v>-0.11162</v>
      </c>
      <c r="K40" s="5">
        <v>6.8900000000000003E-2</v>
      </c>
      <c r="L40" s="5">
        <v>0.31920999999999999</v>
      </c>
      <c r="M40" s="6">
        <v>3.1099999999999999E-2</v>
      </c>
      <c r="O40" s="4">
        <v>-0.82060999999999995</v>
      </c>
      <c r="P40" s="5">
        <v>-0.50256000000000001</v>
      </c>
      <c r="Q40" s="6">
        <v>-0.27209</v>
      </c>
      <c r="S40" s="4">
        <v>3.4710256006854698</v>
      </c>
      <c r="T40" s="5">
        <v>0.40800438821779</v>
      </c>
      <c r="U40" s="5">
        <v>-0.49098893839883201</v>
      </c>
      <c r="V40" s="5">
        <v>9.7522767322680004E-3</v>
      </c>
      <c r="W40" s="5">
        <v>1.7731529785459998E-2</v>
      </c>
      <c r="X40" s="5">
        <v>1.07325460819E-2</v>
      </c>
      <c r="Y40" s="4">
        <v>-0.154441124412039</v>
      </c>
      <c r="Z40" s="5">
        <v>8.8174030281599793E-3</v>
      </c>
      <c r="AA40" s="5">
        <v>0.41532008945719401</v>
      </c>
      <c r="AB40" s="5">
        <v>7.3446268185139701E-3</v>
      </c>
      <c r="AC40" s="5">
        <v>0.13507525422616201</v>
      </c>
      <c r="AD40" s="6">
        <v>7.0826454775719E-2</v>
      </c>
      <c r="AE40" s="12" t="s">
        <v>45</v>
      </c>
      <c r="AF40" s="4">
        <f t="array" ref="AF40:AH42">(Y40:AA42+S46:U48)/2</f>
        <v>-0.154441124412039</v>
      </c>
      <c r="AG40" s="5">
        <v>8.8754358093699748E-3</v>
      </c>
      <c r="AH40" s="5">
        <v>0.41523035724463353</v>
      </c>
      <c r="AI40" s="5">
        <f t="array" ref="AI40:AK42">(AB40:AD42-V46:X48)/2</f>
        <v>7.1974544816959946E-3</v>
      </c>
      <c r="AJ40" s="5">
        <v>0.13474454554869603</v>
      </c>
      <c r="AK40" s="6">
        <v>7.0771123949587497E-2</v>
      </c>
      <c r="AO40" s="7">
        <v>9.4932355721685013E-2</v>
      </c>
      <c r="AP40" s="3">
        <v>0.16000446911629501</v>
      </c>
      <c r="AQ40" s="3">
        <v>0.16184766986521198</v>
      </c>
      <c r="AR40" s="3">
        <v>9.7514071708669992E-2</v>
      </c>
      <c r="AS40" s="3">
        <v>4.6873362174335007E-2</v>
      </c>
      <c r="AT40" s="3">
        <v>-9.250473327075899E-2</v>
      </c>
      <c r="AU40" s="7">
        <v>8.3866006807349989E-3</v>
      </c>
      <c r="AV40" s="3">
        <v>1.4074225957857001E-2</v>
      </c>
      <c r="AW40" s="3">
        <v>3.2110767210199983E-3</v>
      </c>
      <c r="AX40" s="3">
        <v>2.0076321726463324</v>
      </c>
      <c r="AY40" s="3">
        <v>5.867678089199071</v>
      </c>
      <c r="AZ40" s="8">
        <v>1.8373594145502377</v>
      </c>
    </row>
    <row r="41" spans="2:52">
      <c r="B41" s="7">
        <v>3.952E-2</v>
      </c>
      <c r="C41" s="3">
        <v>3.43038</v>
      </c>
      <c r="D41" s="3">
        <v>7.2520000000000001E-2</v>
      </c>
      <c r="E41" s="3">
        <v>3.0000000000000001E-5</v>
      </c>
      <c r="F41" s="3">
        <v>-7.3499999999999998E-3</v>
      </c>
      <c r="G41" s="3">
        <v>1.1299999999999999E-3</v>
      </c>
      <c r="H41" s="3">
        <v>8.4239999999999995E-2</v>
      </c>
      <c r="I41" s="3">
        <v>-1.2279999999999999E-2</v>
      </c>
      <c r="J41" s="3">
        <v>0.28939999999999999</v>
      </c>
      <c r="K41" s="3">
        <v>-9.6949999999999995E-2</v>
      </c>
      <c r="L41" s="3">
        <v>1.414E-2</v>
      </c>
      <c r="M41" s="8">
        <v>-1.1379999999999999E-2</v>
      </c>
      <c r="O41" s="7">
        <v>0.57069999999999999</v>
      </c>
      <c r="P41" s="3">
        <v>-0.6956</v>
      </c>
      <c r="Q41" s="8">
        <v>-0.43640000000000001</v>
      </c>
      <c r="S41" s="7">
        <v>0.40800438821779</v>
      </c>
      <c r="T41" s="3">
        <v>3.7636749134951999</v>
      </c>
      <c r="U41" s="3">
        <v>-0.83325440890761004</v>
      </c>
      <c r="V41" s="3">
        <v>2.0642603035040001E-2</v>
      </c>
      <c r="W41" s="3">
        <v>2.7545557012E-2</v>
      </c>
      <c r="X41" s="3">
        <v>1.5146995248920001E-2</v>
      </c>
      <c r="Y41" s="7">
        <v>8.9334685905799894E-3</v>
      </c>
      <c r="Z41" s="3">
        <v>-0.21732768752510001</v>
      </c>
      <c r="AA41" s="3">
        <v>0.42149168289446998</v>
      </c>
      <c r="AB41" s="3">
        <v>-0.40520054786842002</v>
      </c>
      <c r="AC41" s="3">
        <v>-0.16037931432148</v>
      </c>
      <c r="AD41" s="8">
        <v>-0.14362643140855</v>
      </c>
      <c r="AF41" s="7">
        <v>8.8754358093699956E-3</v>
      </c>
      <c r="AG41" s="3">
        <v>-0.21732768752510001</v>
      </c>
      <c r="AH41" s="3">
        <v>0.42150909077406096</v>
      </c>
      <c r="AI41" s="3">
        <v>-0.4052760575397415</v>
      </c>
      <c r="AJ41" s="3">
        <v>-0.16066944202597</v>
      </c>
      <c r="AK41" s="8">
        <v>-0.14370631017260849</v>
      </c>
      <c r="AO41" s="9">
        <v>-0.101055490586636</v>
      </c>
      <c r="AP41" s="10">
        <v>-0.11751110237540999</v>
      </c>
      <c r="AQ41" s="10">
        <v>-0.15600865335014302</v>
      </c>
      <c r="AR41" s="10">
        <v>-9.582269210066699E-2</v>
      </c>
      <c r="AS41" s="10">
        <v>-9.2565836707684993E-2</v>
      </c>
      <c r="AT41" s="10">
        <v>0.126793345531445</v>
      </c>
      <c r="AU41" s="9">
        <v>-1.3298609495987998E-2</v>
      </c>
      <c r="AV41" s="10">
        <v>-1.0450968486439972E-3</v>
      </c>
      <c r="AW41" s="10">
        <v>-1.4046687507086E-2</v>
      </c>
      <c r="AX41" s="10">
        <v>1.5451555111932986</v>
      </c>
      <c r="AY41" s="10">
        <v>1.8373594145502383</v>
      </c>
      <c r="AZ41" s="11">
        <v>5.3016960202261956</v>
      </c>
    </row>
    <row r="42" spans="2:52">
      <c r="B42" s="7">
        <v>-2.1000000000000001E-4</v>
      </c>
      <c r="C42" s="3">
        <v>7.2520000000000001E-2</v>
      </c>
      <c r="D42" s="3">
        <v>5.53972</v>
      </c>
      <c r="E42" s="3">
        <v>-1.5399999999999999E-3</v>
      </c>
      <c r="F42" s="3">
        <v>9.7199999999999995E-2</v>
      </c>
      <c r="G42" s="3">
        <v>6.8599999999999998E-3</v>
      </c>
      <c r="H42" s="3">
        <v>-0.11123</v>
      </c>
      <c r="I42" s="3">
        <v>0.28954000000000002</v>
      </c>
      <c r="J42" s="3">
        <v>-1.6473100000000001</v>
      </c>
      <c r="K42" s="3">
        <v>-0.29770000000000002</v>
      </c>
      <c r="L42" s="3">
        <v>-0.49630000000000002</v>
      </c>
      <c r="M42" s="8">
        <v>-7.2040000000000007E-2</v>
      </c>
      <c r="O42" s="9">
        <v>3.005E-2</v>
      </c>
      <c r="P42" s="10">
        <v>-0.51339999999999997</v>
      </c>
      <c r="Q42" s="11">
        <v>0.85763</v>
      </c>
      <c r="S42" s="7">
        <v>-0.49098893839883201</v>
      </c>
      <c r="T42" s="3">
        <v>-0.83325440890761004</v>
      </c>
      <c r="U42" s="3">
        <v>4.9165841342261603</v>
      </c>
      <c r="V42" s="3">
        <v>-4.4063382557539998E-2</v>
      </c>
      <c r="W42" s="3">
        <v>-6.3710440911459998E-2</v>
      </c>
      <c r="X42" s="3">
        <v>-4.0268400094916001E-2</v>
      </c>
      <c r="Y42" s="7">
        <v>0.415140625032073</v>
      </c>
      <c r="Z42" s="3">
        <v>0.42152649865365199</v>
      </c>
      <c r="AA42" s="3">
        <v>-1.47826833207672</v>
      </c>
      <c r="AB42" s="3">
        <v>0.39466250374439799</v>
      </c>
      <c r="AC42" s="3">
        <v>0.202333533250174</v>
      </c>
      <c r="AD42" s="8">
        <v>0.16407335810989301</v>
      </c>
      <c r="AF42" s="7">
        <v>0.41523035724463353</v>
      </c>
      <c r="AG42" s="3">
        <v>0.42150909077406096</v>
      </c>
      <c r="AH42" s="3">
        <v>-1.47826833207672</v>
      </c>
      <c r="AI42" s="3">
        <v>0.39513361548035653</v>
      </c>
      <c r="AJ42" s="3">
        <v>0.20352178906965201</v>
      </c>
      <c r="AK42" s="8">
        <v>0.16457055195286702</v>
      </c>
    </row>
    <row r="43" spans="2:52">
      <c r="B43" s="7">
        <v>-2.48E-3</v>
      </c>
      <c r="C43" s="3">
        <v>3.0000000000000001E-5</v>
      </c>
      <c r="D43" s="3">
        <v>-1.5399999999999999E-3</v>
      </c>
      <c r="E43" s="3">
        <v>3.2976200000000002</v>
      </c>
      <c r="F43" s="3">
        <v>0.18611</v>
      </c>
      <c r="G43" s="3">
        <v>-7.1910000000000002E-2</v>
      </c>
      <c r="H43" s="3">
        <v>-6.8930000000000005E-2</v>
      </c>
      <c r="I43" s="3">
        <v>9.7040000000000001E-2</v>
      </c>
      <c r="J43" s="3">
        <v>0.29703000000000002</v>
      </c>
      <c r="K43" s="3">
        <v>-0.42863000000000001</v>
      </c>
      <c r="L43" s="3">
        <v>0.39154</v>
      </c>
      <c r="M43" s="8">
        <v>2.2370000000000001E-2</v>
      </c>
      <c r="S43" s="7">
        <v>9.7522767322680004E-3</v>
      </c>
      <c r="T43" s="3">
        <v>2.0642603035040001E-2</v>
      </c>
      <c r="U43" s="3">
        <v>-4.4063382557539998E-2</v>
      </c>
      <c r="V43" s="3">
        <v>4.8267108645596499</v>
      </c>
      <c r="W43" s="3">
        <v>1.9895894585070699</v>
      </c>
      <c r="X43" s="3">
        <v>1.5095610348542901</v>
      </c>
      <c r="Y43" s="7">
        <v>-7.0502821448780503E-3</v>
      </c>
      <c r="Z43" s="3">
        <v>0.40535156721106302</v>
      </c>
      <c r="AA43" s="3">
        <v>-0.39560472721631501</v>
      </c>
      <c r="AB43" s="3">
        <v>-0.47945862683458801</v>
      </c>
      <c r="AC43" s="3">
        <v>-0.418232732975997</v>
      </c>
      <c r="AD43" s="8">
        <v>-0.208791635289995</v>
      </c>
      <c r="AF43" s="7">
        <f t="array" ref="AF43:AH45">(Y43:AA45-S49:U51)/2</f>
        <v>-7.1974544816960249E-3</v>
      </c>
      <c r="AG43" s="3">
        <v>0.4052760575397415</v>
      </c>
      <c r="AH43" s="3">
        <v>-0.39513361548035653</v>
      </c>
      <c r="AI43" s="3">
        <f t="array" ref="AI43:AK45">(AB43:AD45+V49:X51)/2</f>
        <v>-0.47945862683458801</v>
      </c>
      <c r="AJ43" s="3">
        <v>-0.41788957399920351</v>
      </c>
      <c r="AK43" s="8">
        <v>-0.20867280525510651</v>
      </c>
    </row>
    <row r="44" spans="2:52">
      <c r="B44" s="7">
        <v>-1.0000000000000001E-5</v>
      </c>
      <c r="C44" s="3">
        <v>-7.3499999999999998E-3</v>
      </c>
      <c r="D44" s="3">
        <v>9.7199999999999995E-2</v>
      </c>
      <c r="E44" s="3">
        <v>0.18611</v>
      </c>
      <c r="F44" s="3">
        <v>8.9126899999999996</v>
      </c>
      <c r="G44" s="3">
        <v>-0.17355999999999999</v>
      </c>
      <c r="H44" s="3">
        <v>-0.31896000000000002</v>
      </c>
      <c r="I44" s="3">
        <v>-1.477E-2</v>
      </c>
      <c r="J44" s="3">
        <v>0.49897000000000002</v>
      </c>
      <c r="K44" s="3">
        <v>0.39227000000000001</v>
      </c>
      <c r="L44" s="3">
        <v>-1.7440100000000001</v>
      </c>
      <c r="M44" s="8">
        <v>-0.30848999999999999</v>
      </c>
      <c r="O44" s="4">
        <v>-0.8206</v>
      </c>
      <c r="P44" s="5">
        <v>-0.50251999999999997</v>
      </c>
      <c r="Q44" s="6">
        <v>-0.27218999999999999</v>
      </c>
      <c r="S44" s="7">
        <v>1.7731529785459998E-2</v>
      </c>
      <c r="T44" s="3">
        <v>2.7545557012E-2</v>
      </c>
      <c r="U44" s="3">
        <v>-6.3710440911459998E-2</v>
      </c>
      <c r="V44" s="3">
        <v>1.9895894585070699</v>
      </c>
      <c r="W44" s="3">
        <v>5.8923539088658003</v>
      </c>
      <c r="X44" s="3">
        <v>1.7902772336402299</v>
      </c>
      <c r="Y44" s="7">
        <v>-0.13441383687123001</v>
      </c>
      <c r="Z44" s="3">
        <v>0.16095956973045999</v>
      </c>
      <c r="AA44" s="3">
        <v>-0.20471004488913</v>
      </c>
      <c r="AB44" s="3">
        <v>-0.41754641502241002</v>
      </c>
      <c r="AC44" s="3">
        <v>-1.4911010598257799</v>
      </c>
      <c r="AD44" s="8">
        <v>-0.63123130550061002</v>
      </c>
      <c r="AF44" s="7">
        <v>-0.13474454554869603</v>
      </c>
      <c r="AG44" s="3">
        <v>0.16066944202597</v>
      </c>
      <c r="AH44" s="3">
        <v>-0.20352178906965201</v>
      </c>
      <c r="AI44" s="3">
        <v>-0.41788957399920351</v>
      </c>
      <c r="AJ44" s="3">
        <v>-1.4911010598257799</v>
      </c>
      <c r="AK44" s="8">
        <v>-0.63138536837180359</v>
      </c>
    </row>
    <row r="45" spans="2:52">
      <c r="B45" s="7">
        <v>-1.5200000000000001E-3</v>
      </c>
      <c r="C45" s="3">
        <v>1.1299999999999999E-3</v>
      </c>
      <c r="D45" s="3">
        <v>6.8599999999999998E-3</v>
      </c>
      <c r="E45" s="3">
        <v>-7.1910000000000002E-2</v>
      </c>
      <c r="F45" s="3">
        <v>-0.17355999999999999</v>
      </c>
      <c r="G45" s="3">
        <v>3.7971699999999999</v>
      </c>
      <c r="H45" s="3">
        <v>-3.0939999999999999E-2</v>
      </c>
      <c r="I45" s="3">
        <v>1.1390000000000001E-2</v>
      </c>
      <c r="J45" s="3">
        <v>7.2510000000000005E-2</v>
      </c>
      <c r="K45" s="3">
        <v>2.2419999999999999E-2</v>
      </c>
      <c r="L45" s="3">
        <v>-0.30832999999999999</v>
      </c>
      <c r="M45" s="8">
        <v>1.0030000000000001E-2</v>
      </c>
      <c r="O45" s="7">
        <v>0.57071000000000005</v>
      </c>
      <c r="P45" s="3">
        <v>-0.6956</v>
      </c>
      <c r="Q45" s="8">
        <v>-0.43636999999999998</v>
      </c>
      <c r="S45" s="7">
        <v>1.07325460819E-2</v>
      </c>
      <c r="T45" s="3">
        <v>1.5146995248920001E-2</v>
      </c>
      <c r="U45" s="3">
        <v>-4.0268400094916001E-2</v>
      </c>
      <c r="V45" s="3">
        <v>1.5095610348542901</v>
      </c>
      <c r="W45" s="3">
        <v>1.7902772336402299</v>
      </c>
      <c r="X45" s="3">
        <v>5.2885006091569302</v>
      </c>
      <c r="Y45" s="9">
        <v>-7.0715793123455994E-2</v>
      </c>
      <c r="Z45" s="10">
        <v>0.143786188936667</v>
      </c>
      <c r="AA45" s="10">
        <v>-0.16506774579584099</v>
      </c>
      <c r="AB45" s="10">
        <v>-0.20855397522021801</v>
      </c>
      <c r="AC45" s="10">
        <v>-0.63153943124299705</v>
      </c>
      <c r="AD45" s="11">
        <v>-0.192043994749065</v>
      </c>
      <c r="AF45" s="9">
        <v>-7.0771123949587497E-2</v>
      </c>
      <c r="AG45" s="10">
        <v>0.14370631017260849</v>
      </c>
      <c r="AH45" s="10">
        <v>-0.16457055195286702</v>
      </c>
      <c r="AI45" s="10">
        <v>-0.20867280525510651</v>
      </c>
      <c r="AJ45" s="10">
        <v>-0.63138536837180359</v>
      </c>
      <c r="AK45" s="11">
        <v>-0.192043994749065</v>
      </c>
    </row>
    <row r="46" spans="2:52">
      <c r="B46" s="7">
        <v>-0.19044</v>
      </c>
      <c r="C46" s="3">
        <v>8.4239999999999995E-2</v>
      </c>
      <c r="D46" s="3">
        <v>-0.11123</v>
      </c>
      <c r="E46" s="3">
        <v>-6.8930000000000005E-2</v>
      </c>
      <c r="F46" s="3">
        <v>-0.31896000000000002</v>
      </c>
      <c r="G46" s="3">
        <v>-3.0939999999999999E-2</v>
      </c>
      <c r="H46" s="3">
        <v>3.1835100000000001</v>
      </c>
      <c r="I46" s="3">
        <v>3.968E-2</v>
      </c>
      <c r="J46" s="3">
        <v>-6.0999999999999997E-4</v>
      </c>
      <c r="K46" s="3">
        <v>1.6000000000000001E-3</v>
      </c>
      <c r="L46" s="3">
        <v>-6.8000000000000005E-4</v>
      </c>
      <c r="M46" s="8">
        <v>3.7599999999999999E-3</v>
      </c>
      <c r="O46" s="9">
        <v>2.9940000000000001E-2</v>
      </c>
      <c r="P46" s="10">
        <v>-0.51343000000000005</v>
      </c>
      <c r="Q46" s="11">
        <v>0.85760999999999998</v>
      </c>
      <c r="S46" s="4">
        <v>-0.154441124412039</v>
      </c>
      <c r="T46" s="5">
        <v>8.9334685905799703E-3</v>
      </c>
      <c r="U46" s="5">
        <v>0.415140625032073</v>
      </c>
      <c r="V46" s="5">
        <v>-7.0502821448780199E-3</v>
      </c>
      <c r="W46" s="5">
        <v>-0.13441383687123001</v>
      </c>
      <c r="X46" s="6">
        <v>-7.0715793123455994E-2</v>
      </c>
      <c r="Y46" s="3">
        <v>3.47247157209102</v>
      </c>
      <c r="Z46" s="3">
        <v>0.40668749086563399</v>
      </c>
      <c r="AA46" s="3">
        <v>-0.49226558949059801</v>
      </c>
      <c r="AB46" s="3">
        <v>-1.0866254941958999E-2</v>
      </c>
      <c r="AC46" s="3">
        <v>-1.6678489772014998E-2</v>
      </c>
      <c r="AD46" s="8">
        <v>-1.2039987028761001E-2</v>
      </c>
      <c r="AE46" s="3" t="s">
        <v>46</v>
      </c>
      <c r="AF46" s="7">
        <f t="array" ref="AF46:AK51">TRANSPOSE(AF40:AK45)</f>
        <v>-0.154441124412039</v>
      </c>
      <c r="AG46" s="3">
        <v>8.8754358093699956E-3</v>
      </c>
      <c r="AH46" s="3">
        <v>0.41523035724463353</v>
      </c>
      <c r="AI46" s="3">
        <v>-7.1974544816960249E-3</v>
      </c>
      <c r="AJ46" s="3">
        <v>-0.13474454554869603</v>
      </c>
      <c r="AK46" s="8">
        <v>-7.0771123949587497E-2</v>
      </c>
    </row>
    <row r="47" spans="2:52">
      <c r="B47" s="7">
        <v>8.4269999999999998E-2</v>
      </c>
      <c r="C47" s="3">
        <v>-1.2279999999999999E-2</v>
      </c>
      <c r="D47" s="3">
        <v>0.28954000000000002</v>
      </c>
      <c r="E47" s="3">
        <v>9.7040000000000001E-2</v>
      </c>
      <c r="F47" s="3">
        <v>-1.477E-2</v>
      </c>
      <c r="G47" s="3">
        <v>1.1390000000000001E-2</v>
      </c>
      <c r="H47" s="3">
        <v>3.968E-2</v>
      </c>
      <c r="I47" s="3">
        <v>3.42753</v>
      </c>
      <c r="J47" s="3">
        <v>7.4050000000000005E-2</v>
      </c>
      <c r="K47" s="3">
        <v>-8.5999999999999998E-4</v>
      </c>
      <c r="L47" s="3">
        <v>9.0100000000000006E-3</v>
      </c>
      <c r="M47" s="8">
        <v>-1.72E-3</v>
      </c>
      <c r="S47" s="7">
        <v>8.8174030281600001E-3</v>
      </c>
      <c r="T47" s="3">
        <v>-0.21732768752510001</v>
      </c>
      <c r="U47" s="3">
        <v>0.42152649865365199</v>
      </c>
      <c r="V47" s="3">
        <v>0.40535156721106302</v>
      </c>
      <c r="W47" s="3">
        <v>0.16095956973045999</v>
      </c>
      <c r="X47" s="8">
        <v>0.143786188936667</v>
      </c>
      <c r="Y47" s="3">
        <v>0.40668749086563399</v>
      </c>
      <c r="Z47" s="3">
        <v>3.7641439659042502</v>
      </c>
      <c r="AA47" s="3">
        <v>-0.83533096344820701</v>
      </c>
      <c r="AB47" s="3">
        <v>-2.1552131957129E-2</v>
      </c>
      <c r="AC47" s="3">
        <v>-2.7879930880488998E-2</v>
      </c>
      <c r="AD47" s="8">
        <v>-1.3144978170486999E-2</v>
      </c>
      <c r="AF47" s="7">
        <v>8.8754358093699748E-3</v>
      </c>
      <c r="AG47" s="3">
        <v>-0.21732768752510001</v>
      </c>
      <c r="AH47" s="3">
        <v>0.42150909077406096</v>
      </c>
      <c r="AI47" s="3">
        <v>0.4052760575397415</v>
      </c>
      <c r="AJ47" s="3">
        <v>0.16066944202597</v>
      </c>
      <c r="AK47" s="8">
        <v>0.14370631017260849</v>
      </c>
    </row>
    <row r="48" spans="2:52">
      <c r="B48" s="7">
        <v>-0.11162</v>
      </c>
      <c r="C48" s="3">
        <v>0.28939999999999999</v>
      </c>
      <c r="D48" s="3">
        <v>-1.6473100000000001</v>
      </c>
      <c r="E48" s="3">
        <v>0.29703000000000002</v>
      </c>
      <c r="F48" s="3">
        <v>0.49897000000000002</v>
      </c>
      <c r="G48" s="3">
        <v>7.2510000000000005E-2</v>
      </c>
      <c r="H48" s="3">
        <v>-6.0999999999999997E-4</v>
      </c>
      <c r="I48" s="3">
        <v>7.4050000000000005E-2</v>
      </c>
      <c r="J48" s="3">
        <v>5.5406700000000004</v>
      </c>
      <c r="K48" s="3">
        <v>2.9999999999999997E-4</v>
      </c>
      <c r="L48" s="3">
        <v>-9.9979999999999999E-2</v>
      </c>
      <c r="M48" s="8">
        <v>-7.8300000000000002E-3</v>
      </c>
      <c r="S48" s="7">
        <v>0.41532008945719401</v>
      </c>
      <c r="T48" s="3">
        <v>0.42149168289446998</v>
      </c>
      <c r="U48" s="3">
        <v>-1.47826833207672</v>
      </c>
      <c r="V48" s="3">
        <v>-0.39560472721631501</v>
      </c>
      <c r="W48" s="3">
        <v>-0.20471004488913</v>
      </c>
      <c r="X48" s="8">
        <v>-0.16506774579584099</v>
      </c>
      <c r="Y48" s="3">
        <v>-0.49226558949059801</v>
      </c>
      <c r="Z48" s="3">
        <v>-0.83533096344820701</v>
      </c>
      <c r="AA48" s="3">
        <v>4.9150576911001496</v>
      </c>
      <c r="AB48" s="3">
        <v>4.6366883598332999E-2</v>
      </c>
      <c r="AC48" s="3">
        <v>6.5797381084758993E-2</v>
      </c>
      <c r="AD48" s="8">
        <v>4.1526378304948E-2</v>
      </c>
      <c r="AF48" s="7">
        <v>0.41523035724463353</v>
      </c>
      <c r="AG48" s="3">
        <v>0.42150909077406096</v>
      </c>
      <c r="AH48" s="3">
        <v>-1.47826833207672</v>
      </c>
      <c r="AI48" s="3">
        <v>-0.39513361548035653</v>
      </c>
      <c r="AJ48" s="3">
        <v>-0.20352178906965201</v>
      </c>
      <c r="AK48" s="8">
        <v>-0.16457055195286702</v>
      </c>
    </row>
    <row r="49" spans="2:37">
      <c r="B49" s="7">
        <v>6.8900000000000003E-2</v>
      </c>
      <c r="C49" s="3">
        <v>-9.6949999999999995E-2</v>
      </c>
      <c r="D49" s="3">
        <v>-0.29770000000000002</v>
      </c>
      <c r="E49" s="3">
        <v>-0.42863000000000001</v>
      </c>
      <c r="F49" s="3">
        <v>0.39227000000000001</v>
      </c>
      <c r="G49" s="3">
        <v>2.2419999999999999E-2</v>
      </c>
      <c r="H49" s="3">
        <v>1.6000000000000001E-3</v>
      </c>
      <c r="I49" s="3">
        <v>-8.5999999999999998E-4</v>
      </c>
      <c r="J49" s="3">
        <v>2.9999999999999997E-4</v>
      </c>
      <c r="K49" s="3">
        <v>3.2994699999999999</v>
      </c>
      <c r="L49" s="3">
        <v>0.18656</v>
      </c>
      <c r="M49" s="8">
        <v>-7.1900000000000006E-2</v>
      </c>
      <c r="S49" s="7">
        <v>7.3446268185139996E-3</v>
      </c>
      <c r="T49" s="3">
        <v>-0.40520054786842002</v>
      </c>
      <c r="U49" s="3">
        <v>0.39466250374439799</v>
      </c>
      <c r="V49" s="3">
        <v>-0.47945862683458801</v>
      </c>
      <c r="W49" s="3">
        <v>-0.41754641502241002</v>
      </c>
      <c r="X49" s="8">
        <v>-0.20855397522021801</v>
      </c>
      <c r="Y49" s="3">
        <v>-1.0866254941958999E-2</v>
      </c>
      <c r="Z49" s="3">
        <v>-2.1552131957129E-2</v>
      </c>
      <c r="AA49" s="3">
        <v>4.6366883598332999E-2</v>
      </c>
      <c r="AB49" s="3">
        <v>4.82736906340853</v>
      </c>
      <c r="AC49" s="3">
        <v>1.98758898536491</v>
      </c>
      <c r="AD49" s="8">
        <v>1.5117564664945999</v>
      </c>
      <c r="AF49" s="7">
        <v>7.1974544816959946E-3</v>
      </c>
      <c r="AG49" s="3">
        <v>-0.4052760575397415</v>
      </c>
      <c r="AH49" s="3">
        <v>0.39513361548035653</v>
      </c>
      <c r="AI49" s="3">
        <v>-0.47945862683458801</v>
      </c>
      <c r="AJ49" s="3">
        <v>-0.41788957399920351</v>
      </c>
      <c r="AK49" s="8">
        <v>-0.20867280525510651</v>
      </c>
    </row>
    <row r="50" spans="2:37">
      <c r="B50" s="7">
        <v>0.31920999999999999</v>
      </c>
      <c r="C50" s="3">
        <v>1.414E-2</v>
      </c>
      <c r="D50" s="3">
        <v>-0.49630000000000002</v>
      </c>
      <c r="E50" s="3">
        <v>0.39154</v>
      </c>
      <c r="F50" s="3">
        <v>-1.7440100000000001</v>
      </c>
      <c r="G50" s="3">
        <v>-0.30832999999999999</v>
      </c>
      <c r="H50" s="3">
        <v>-6.8000000000000005E-4</v>
      </c>
      <c r="I50" s="3">
        <v>9.0100000000000006E-3</v>
      </c>
      <c r="J50" s="3">
        <v>-9.9979999999999999E-2</v>
      </c>
      <c r="K50" s="3">
        <v>0.18656</v>
      </c>
      <c r="L50" s="3">
        <v>8.9138400000000004</v>
      </c>
      <c r="M50" s="8">
        <v>-0.17591999999999999</v>
      </c>
      <c r="S50" s="7">
        <v>0.13507525422616201</v>
      </c>
      <c r="T50" s="3">
        <v>-0.16037931432148</v>
      </c>
      <c r="U50" s="3">
        <v>0.202333533250174</v>
      </c>
      <c r="V50" s="3">
        <v>-0.418232732975997</v>
      </c>
      <c r="W50" s="3">
        <v>-1.4911010598257799</v>
      </c>
      <c r="X50" s="8">
        <v>-0.63153943124299705</v>
      </c>
      <c r="Y50" s="3">
        <v>-1.6678489772014998E-2</v>
      </c>
      <c r="Z50" s="3">
        <v>-2.7879930880488998E-2</v>
      </c>
      <c r="AA50" s="3">
        <v>6.5797381084758993E-2</v>
      </c>
      <c r="AB50" s="3">
        <v>1.98758898536491</v>
      </c>
      <c r="AC50" s="3">
        <v>5.8907259238604501</v>
      </c>
      <c r="AD50" s="8">
        <v>1.7934115344900301</v>
      </c>
      <c r="AF50" s="7">
        <v>0.13474454554869603</v>
      </c>
      <c r="AG50" s="3">
        <v>-0.16066944202597</v>
      </c>
      <c r="AH50" s="3">
        <v>0.20352178906965201</v>
      </c>
      <c r="AI50" s="3">
        <v>-0.41788957399920351</v>
      </c>
      <c r="AJ50" s="3">
        <v>-1.4911010598257799</v>
      </c>
      <c r="AK50" s="8">
        <v>-0.63138536837180359</v>
      </c>
    </row>
    <row r="51" spans="2:37">
      <c r="B51" s="9">
        <v>3.1099999999999999E-2</v>
      </c>
      <c r="C51" s="10">
        <v>-1.1379999999999999E-2</v>
      </c>
      <c r="D51" s="10">
        <v>-7.2040000000000007E-2</v>
      </c>
      <c r="E51" s="10">
        <v>2.2370000000000001E-2</v>
      </c>
      <c r="F51" s="10">
        <v>-0.30848999999999999</v>
      </c>
      <c r="G51" s="10">
        <v>1.0030000000000001E-2</v>
      </c>
      <c r="H51" s="10">
        <v>3.7599999999999999E-3</v>
      </c>
      <c r="I51" s="10">
        <v>-1.72E-3</v>
      </c>
      <c r="J51" s="10">
        <v>-7.8300000000000002E-3</v>
      </c>
      <c r="K51" s="10">
        <v>-7.1900000000000006E-2</v>
      </c>
      <c r="L51" s="10">
        <v>-0.17591999999999999</v>
      </c>
      <c r="M51" s="11">
        <v>3.7922699999999998</v>
      </c>
      <c r="S51" s="9">
        <v>7.0826454775719E-2</v>
      </c>
      <c r="T51" s="10">
        <v>-0.14362643140855</v>
      </c>
      <c r="U51" s="10">
        <v>0.16407335810989301</v>
      </c>
      <c r="V51" s="10">
        <v>-0.208791635289995</v>
      </c>
      <c r="W51" s="10">
        <v>-0.63123130550061002</v>
      </c>
      <c r="X51" s="11">
        <v>-0.192043994749065</v>
      </c>
      <c r="Y51" s="10">
        <v>-1.2039987028761001E-2</v>
      </c>
      <c r="Z51" s="10">
        <v>-1.3144978170486999E-2</v>
      </c>
      <c r="AA51" s="10">
        <v>4.1526378304948E-2</v>
      </c>
      <c r="AB51" s="10">
        <v>1.5117564664945999</v>
      </c>
      <c r="AC51" s="10">
        <v>1.7934115344900301</v>
      </c>
      <c r="AD51" s="11">
        <v>5.2874287358641796</v>
      </c>
      <c r="AF51" s="9">
        <v>7.0771123949587497E-2</v>
      </c>
      <c r="AG51" s="10">
        <v>-0.14370631017260849</v>
      </c>
      <c r="AH51" s="10">
        <v>0.16457055195286702</v>
      </c>
      <c r="AI51" s="10">
        <v>-0.20867280525510651</v>
      </c>
      <c r="AJ51" s="10">
        <v>-0.63138536837180359</v>
      </c>
      <c r="AK51" s="11">
        <v>-0.192043994749065</v>
      </c>
    </row>
    <row r="53" spans="2:37">
      <c r="B53" s="3" t="s">
        <v>18</v>
      </c>
    </row>
    <row r="54" spans="2:37">
      <c r="B54" s="4">
        <v>3.2273700000000001</v>
      </c>
      <c r="C54" s="5">
        <v>3.8789999999999998E-2</v>
      </c>
      <c r="D54" s="5">
        <v>-2.1739999999999999E-2</v>
      </c>
      <c r="E54" s="5">
        <v>5.5300000000000002E-3</v>
      </c>
      <c r="F54" s="5">
        <v>-1.3140000000000001E-2</v>
      </c>
      <c r="G54" s="5">
        <v>5.28E-3</v>
      </c>
      <c r="H54" s="5">
        <v>-0.92893999999999999</v>
      </c>
      <c r="I54" s="5">
        <v>7.8549999999999995E-2</v>
      </c>
      <c r="J54" s="5">
        <v>0.15204000000000001</v>
      </c>
      <c r="K54" s="5">
        <v>8.8999999999999995E-4</v>
      </c>
      <c r="L54" s="5">
        <v>-0.25097999999999998</v>
      </c>
      <c r="M54" s="6">
        <v>0.10768</v>
      </c>
      <c r="O54" s="4">
        <v>-0.82103999999999999</v>
      </c>
      <c r="P54" s="5">
        <v>-0.50105999999999995</v>
      </c>
      <c r="Q54" s="6">
        <v>-0.27356000000000003</v>
      </c>
      <c r="S54" s="4">
        <v>3.49283492433063</v>
      </c>
      <c r="T54" s="5">
        <v>0.38384449511506802</v>
      </c>
      <c r="U54" s="5">
        <v>-0.49487579732409198</v>
      </c>
      <c r="V54" s="5">
        <v>-4.1265755336399799E-4</v>
      </c>
      <c r="W54" s="5">
        <v>-7.0758947996839997E-3</v>
      </c>
      <c r="X54" s="5">
        <v>-2.0095651599723999E-2</v>
      </c>
      <c r="Y54" s="4">
        <v>-0.48003623794714001</v>
      </c>
      <c r="Z54" s="5">
        <v>0.50715088668055797</v>
      </c>
      <c r="AA54" s="5">
        <v>-4.6542748855031998E-2</v>
      </c>
      <c r="AB54" s="5">
        <v>-7.4137809268603999E-2</v>
      </c>
      <c r="AC54" s="5">
        <v>-9.7314267498338006E-2</v>
      </c>
      <c r="AD54" s="6">
        <v>-0.21501128860395799</v>
      </c>
      <c r="AE54" s="12" t="s">
        <v>45</v>
      </c>
      <c r="AF54" s="4">
        <f t="array" ref="AF54:AH56">(Y54:AA56+S60:U62)/2</f>
        <v>-0.48003623794714001</v>
      </c>
      <c r="AG54" s="5">
        <v>0.50713054606939156</v>
      </c>
      <c r="AH54" s="5">
        <v>-4.6558792956021E-2</v>
      </c>
      <c r="AI54" s="5">
        <f t="array" ref="AI54:AK56">(AB54:AD56-V60:X62)/2</f>
        <v>-7.4031613962382004E-2</v>
      </c>
      <c r="AJ54" s="5">
        <v>-9.7214082048770994E-2</v>
      </c>
      <c r="AK54" s="6">
        <v>-0.214894594324889</v>
      </c>
    </row>
    <row r="55" spans="2:37">
      <c r="B55" s="7">
        <v>3.8789999999999998E-2</v>
      </c>
      <c r="C55" s="3">
        <v>3.4218899999999999</v>
      </c>
      <c r="D55" s="3">
        <v>5.6989999999999999E-2</v>
      </c>
      <c r="E55" s="3">
        <v>2.5999999999999998E-4</v>
      </c>
      <c r="F55" s="3">
        <v>-6.2700000000000004E-3</v>
      </c>
      <c r="G55" s="3">
        <v>1.8100000000000002E-2</v>
      </c>
      <c r="H55" s="3">
        <v>7.8469999999999998E-2</v>
      </c>
      <c r="I55" s="3">
        <v>5.7689999999999998E-2</v>
      </c>
      <c r="J55" s="3">
        <v>-1.9279999999999999E-2</v>
      </c>
      <c r="K55" s="3">
        <v>2.5000000000000001E-4</v>
      </c>
      <c r="L55" s="3">
        <v>3.2289999999999999E-2</v>
      </c>
      <c r="M55" s="8">
        <v>8.0909999999999996E-2</v>
      </c>
      <c r="O55" s="7">
        <v>0.57013000000000003</v>
      </c>
      <c r="P55" s="3">
        <v>-0.69530000000000003</v>
      </c>
      <c r="Q55" s="8">
        <v>-0.43761</v>
      </c>
      <c r="S55" s="7">
        <v>0.38384449511506802</v>
      </c>
      <c r="T55" s="3">
        <v>3.79382723853674</v>
      </c>
      <c r="U55" s="3">
        <v>-0.86972364639520106</v>
      </c>
      <c r="V55" s="3">
        <v>2.53507340902001E-4</v>
      </c>
      <c r="W55" s="3">
        <v>7.1130287543610003E-3</v>
      </c>
      <c r="X55" s="3">
        <v>-8.5820968480279994E-3</v>
      </c>
      <c r="Y55" s="7">
        <v>0.50711020545822505</v>
      </c>
      <c r="Z55" s="3">
        <v>-0.412837650668547</v>
      </c>
      <c r="AA55" s="3">
        <v>3.8560930414342998E-2</v>
      </c>
      <c r="AB55" s="3">
        <v>5.7375697455629003E-2</v>
      </c>
      <c r="AC55" s="3">
        <v>7.9045245533853004E-2</v>
      </c>
      <c r="AD55" s="8">
        <v>7.8993940427512996E-2</v>
      </c>
      <c r="AF55" s="7">
        <v>0.50713054606939156</v>
      </c>
      <c r="AG55" s="3">
        <v>-0.412837650668547</v>
      </c>
      <c r="AH55" s="3">
        <v>3.8574748750055496E-2</v>
      </c>
      <c r="AI55" s="3">
        <v>5.7277834954892498E-2</v>
      </c>
      <c r="AJ55" s="3">
        <v>7.8944316243738002E-2</v>
      </c>
      <c r="AK55" s="8">
        <v>7.8894434346629488E-2</v>
      </c>
    </row>
    <row r="56" spans="2:37">
      <c r="B56" s="7">
        <v>-2.1739999999999999E-2</v>
      </c>
      <c r="C56" s="3">
        <v>5.6989999999999999E-2</v>
      </c>
      <c r="D56" s="3">
        <v>5.6172399999999998</v>
      </c>
      <c r="E56" s="3">
        <v>-1.4300000000000001E-3</v>
      </c>
      <c r="F56" s="3">
        <v>-5.6699999999999997E-3</v>
      </c>
      <c r="G56" s="3">
        <v>2.1900000000000001E-3</v>
      </c>
      <c r="H56" s="3">
        <v>0.15174000000000001</v>
      </c>
      <c r="I56" s="3">
        <v>-1.9259999999999999E-2</v>
      </c>
      <c r="J56" s="3">
        <v>5.6869999999999997E-2</v>
      </c>
      <c r="K56" s="3">
        <v>1.7000000000000001E-4</v>
      </c>
      <c r="L56" s="3">
        <v>-9.3990000000000004E-2</v>
      </c>
      <c r="M56" s="8">
        <v>-2.7969999999999998E-2</v>
      </c>
      <c r="O56" s="9">
        <v>2.9059999999999999E-2</v>
      </c>
      <c r="P56" s="10">
        <v>-0.51526000000000005</v>
      </c>
      <c r="Q56" s="11">
        <v>0.85653999999999997</v>
      </c>
      <c r="S56" s="7">
        <v>-0.49487579732409198</v>
      </c>
      <c r="T56" s="3">
        <v>-0.86972364639520205</v>
      </c>
      <c r="U56" s="3">
        <v>4.9798135543368902</v>
      </c>
      <c r="V56" s="3">
        <v>3.9858587296159997E-3</v>
      </c>
      <c r="W56" s="3">
        <v>3.906122361286E-3</v>
      </c>
      <c r="X56" s="3">
        <v>-5.2504306848439996E-3</v>
      </c>
      <c r="Y56" s="7">
        <v>-4.6574837057010002E-2</v>
      </c>
      <c r="Z56" s="3">
        <v>3.8588567085768001E-2</v>
      </c>
      <c r="AA56" s="3">
        <v>7.8492775904577997E-2</v>
      </c>
      <c r="AB56" s="3">
        <v>6.9376987709005994E-2</v>
      </c>
      <c r="AC56" s="3">
        <v>0.100012296210892</v>
      </c>
      <c r="AD56" s="8">
        <v>2.6519467407200298E-4</v>
      </c>
      <c r="AF56" s="7">
        <v>-4.6558792956021E-2</v>
      </c>
      <c r="AG56" s="3">
        <v>3.8574748750055496E-2</v>
      </c>
      <c r="AH56" s="3">
        <v>7.8492775904577997E-2</v>
      </c>
      <c r="AI56" s="3">
        <v>6.9394736824670997E-2</v>
      </c>
      <c r="AJ56" s="3">
        <v>0.1000185276339875</v>
      </c>
      <c r="AK56" s="8">
        <v>2.7501304734900748E-4</v>
      </c>
    </row>
    <row r="57" spans="2:37">
      <c r="B57" s="7">
        <v>5.5300000000000002E-3</v>
      </c>
      <c r="C57" s="3">
        <v>2.5999999999999998E-4</v>
      </c>
      <c r="D57" s="3">
        <v>-1.4300000000000001E-3</v>
      </c>
      <c r="E57" s="3">
        <v>3.2941099999999999</v>
      </c>
      <c r="F57" s="3">
        <v>0.19656999999999999</v>
      </c>
      <c r="G57" s="3">
        <v>-7.1559999999999999E-2</v>
      </c>
      <c r="H57" s="3">
        <v>-9.2000000000000003E-4</v>
      </c>
      <c r="I57" s="3">
        <v>-2.3000000000000001E-4</v>
      </c>
      <c r="J57" s="3">
        <v>-1.6000000000000001E-4</v>
      </c>
      <c r="K57" s="3">
        <v>8.6099999999999996E-3</v>
      </c>
      <c r="L57" s="3">
        <v>-3.0000000000000001E-5</v>
      </c>
      <c r="M57" s="8">
        <v>-1.32E-3</v>
      </c>
      <c r="S57" s="7">
        <v>-4.1265755336399902E-4</v>
      </c>
      <c r="T57" s="3">
        <v>2.53507340902001E-4</v>
      </c>
      <c r="U57" s="3">
        <v>3.9858587296159997E-3</v>
      </c>
      <c r="V57" s="3">
        <v>4.8316538592902303</v>
      </c>
      <c r="W57" s="3">
        <v>1.9978435671273</v>
      </c>
      <c r="X57" s="3">
        <v>1.5283388634402699</v>
      </c>
      <c r="Y57" s="7">
        <v>7.3925418656159994E-2</v>
      </c>
      <c r="Z57" s="3">
        <v>-5.7179972454156E-2</v>
      </c>
      <c r="AA57" s="3">
        <v>-6.9412485940336E-2</v>
      </c>
      <c r="AB57" s="3">
        <v>-6.0252132196653999E-2</v>
      </c>
      <c r="AC57" s="3">
        <v>-9.8747715887193999E-2</v>
      </c>
      <c r="AD57" s="8">
        <v>4.2967538257860103E-3</v>
      </c>
      <c r="AF57" s="7">
        <f t="array" ref="AF57:AH59">(Y57:AA59-S63:U65)/2</f>
        <v>7.4031613962382004E-2</v>
      </c>
      <c r="AG57" s="3">
        <v>-5.7277834954892498E-2</v>
      </c>
      <c r="AH57" s="3">
        <v>-6.9394736824670997E-2</v>
      </c>
      <c r="AI57" s="3">
        <f t="array" ref="AI57:AK59">(AB57:AD59+V63:X65)/2</f>
        <v>-6.0252132196653999E-2</v>
      </c>
      <c r="AJ57" s="3">
        <v>-9.8737712528032498E-2</v>
      </c>
      <c r="AK57" s="8">
        <v>4.288662859421E-3</v>
      </c>
    </row>
    <row r="58" spans="2:37">
      <c r="B58" s="7">
        <v>-1.3140000000000001E-2</v>
      </c>
      <c r="C58" s="3">
        <v>-6.2700000000000004E-3</v>
      </c>
      <c r="D58" s="3">
        <v>-5.6699999999999997E-3</v>
      </c>
      <c r="E58" s="3">
        <v>0.19656999999999999</v>
      </c>
      <c r="F58" s="3">
        <v>8.9433299999999996</v>
      </c>
      <c r="G58" s="3">
        <v>-0.16447000000000001</v>
      </c>
      <c r="H58" s="3">
        <v>0.25052000000000002</v>
      </c>
      <c r="I58" s="3">
        <v>-3.2259999999999997E-2</v>
      </c>
      <c r="J58" s="3">
        <v>9.3979999999999994E-2</v>
      </c>
      <c r="K58" s="3">
        <v>-6.0000000000000002E-5</v>
      </c>
      <c r="L58" s="3">
        <v>-0.16592999999999999</v>
      </c>
      <c r="M58" s="8">
        <v>-4.9189999999999998E-2</v>
      </c>
      <c r="O58" s="4">
        <v>-0.82115000000000005</v>
      </c>
      <c r="P58" s="5">
        <v>-0.50105</v>
      </c>
      <c r="Q58" s="6">
        <v>-0.27326</v>
      </c>
      <c r="S58" s="7">
        <v>-7.0758947996839997E-3</v>
      </c>
      <c r="T58" s="3">
        <v>7.1130287543610003E-3</v>
      </c>
      <c r="U58" s="3">
        <v>3.906122361286E-3</v>
      </c>
      <c r="V58" s="3">
        <v>1.9978435671273</v>
      </c>
      <c r="W58" s="3">
        <v>5.8938168863381204</v>
      </c>
      <c r="X58" s="3">
        <v>1.8150225989527999</v>
      </c>
      <c r="Y58" s="7">
        <v>9.7113896599203997E-2</v>
      </c>
      <c r="Z58" s="3">
        <v>-7.8843386953623001E-2</v>
      </c>
      <c r="AA58" s="3">
        <v>-0.100024759057083</v>
      </c>
      <c r="AB58" s="3">
        <v>-9.8727709168870997E-2</v>
      </c>
      <c r="AC58" s="3">
        <v>-0.13305290722317301</v>
      </c>
      <c r="AD58" s="8">
        <v>9.8559251357219803E-3</v>
      </c>
      <c r="AF58" s="7">
        <v>9.7214082048770994E-2</v>
      </c>
      <c r="AG58" s="3">
        <v>-7.8944316243738002E-2</v>
      </c>
      <c r="AH58" s="3">
        <v>-0.1000185276339875</v>
      </c>
      <c r="AI58" s="3">
        <v>-9.8737712528032498E-2</v>
      </c>
      <c r="AJ58" s="3">
        <v>-0.13305290722317301</v>
      </c>
      <c r="AK58" s="8">
        <v>9.8922741907389797E-3</v>
      </c>
    </row>
    <row r="59" spans="2:37">
      <c r="B59" s="7">
        <v>5.28E-3</v>
      </c>
      <c r="C59" s="3">
        <v>1.8100000000000002E-2</v>
      </c>
      <c r="D59" s="3">
        <v>2.1900000000000001E-3</v>
      </c>
      <c r="E59" s="3">
        <v>-7.1559999999999999E-2</v>
      </c>
      <c r="F59" s="3">
        <v>-0.16447000000000001</v>
      </c>
      <c r="G59" s="3">
        <v>3.7582499999999999</v>
      </c>
      <c r="H59" s="3">
        <v>-0.10761</v>
      </c>
      <c r="I59" s="3">
        <v>-8.09E-2</v>
      </c>
      <c r="J59" s="3">
        <v>2.801E-2</v>
      </c>
      <c r="K59" s="3">
        <v>-1.31E-3</v>
      </c>
      <c r="L59" s="3">
        <v>-4.9239999999999999E-2</v>
      </c>
      <c r="M59" s="8">
        <v>-0.13761999999999999</v>
      </c>
      <c r="O59" s="7">
        <v>0.56996000000000002</v>
      </c>
      <c r="P59" s="3">
        <v>-0.69530999999999998</v>
      </c>
      <c r="Q59" s="8">
        <v>-0.43781999999999999</v>
      </c>
      <c r="S59" s="7">
        <v>-2.0095651599723999E-2</v>
      </c>
      <c r="T59" s="3">
        <v>-8.5820968480279994E-3</v>
      </c>
      <c r="U59" s="3">
        <v>-5.2504306848439996E-3</v>
      </c>
      <c r="V59" s="3">
        <v>1.5283388634402699</v>
      </c>
      <c r="W59" s="3">
        <v>1.8150225989528099</v>
      </c>
      <c r="X59" s="3">
        <v>5.2701783154599102</v>
      </c>
      <c r="Y59" s="9">
        <v>0.21477790004582001</v>
      </c>
      <c r="Z59" s="10">
        <v>-7.8794928265745995E-2</v>
      </c>
      <c r="AA59" s="10">
        <v>-2.8483142062600601E-4</v>
      </c>
      <c r="AB59" s="10">
        <v>4.2805718930559898E-3</v>
      </c>
      <c r="AC59" s="10">
        <v>9.9286232457559808E-3</v>
      </c>
      <c r="AD59" s="11">
        <v>-0.101634623364114</v>
      </c>
      <c r="AF59" s="9">
        <v>0.214894594324889</v>
      </c>
      <c r="AG59" s="10">
        <v>-7.8894434346629488E-2</v>
      </c>
      <c r="AH59" s="10">
        <v>-2.750130473490045E-4</v>
      </c>
      <c r="AI59" s="10">
        <v>4.2886628594209896E-3</v>
      </c>
      <c r="AJ59" s="10">
        <v>9.8922741907389797E-3</v>
      </c>
      <c r="AK59" s="11">
        <v>-0.101634623364114</v>
      </c>
    </row>
    <row r="60" spans="2:37">
      <c r="B60" s="7">
        <v>-0.92893999999999999</v>
      </c>
      <c r="C60" s="3">
        <v>7.8469999999999998E-2</v>
      </c>
      <c r="D60" s="3">
        <v>0.15174000000000001</v>
      </c>
      <c r="E60" s="3">
        <v>-9.2000000000000003E-4</v>
      </c>
      <c r="F60" s="3">
        <v>0.25052000000000002</v>
      </c>
      <c r="G60" s="3">
        <v>-0.10761</v>
      </c>
      <c r="H60" s="3">
        <v>3.2283900000000001</v>
      </c>
      <c r="I60" s="3">
        <v>3.8800000000000001E-2</v>
      </c>
      <c r="J60" s="3">
        <v>-2.2009999999999998E-2</v>
      </c>
      <c r="K60" s="3">
        <v>-6.2599999999999999E-3</v>
      </c>
      <c r="L60" s="3">
        <v>1.5900000000000001E-2</v>
      </c>
      <c r="M60" s="8">
        <v>-2.99E-3</v>
      </c>
      <c r="O60" s="9">
        <v>2.9360000000000001E-2</v>
      </c>
      <c r="P60" s="10">
        <v>-0.51526000000000005</v>
      </c>
      <c r="Q60" s="11">
        <v>0.85653000000000001</v>
      </c>
      <c r="S60" s="4">
        <v>-0.48003623794714001</v>
      </c>
      <c r="T60" s="5">
        <v>0.50711020545822505</v>
      </c>
      <c r="U60" s="5">
        <v>-4.6574837057010002E-2</v>
      </c>
      <c r="V60" s="5">
        <v>7.3925418656159994E-2</v>
      </c>
      <c r="W60" s="5">
        <v>9.7113896599203997E-2</v>
      </c>
      <c r="X60" s="6">
        <v>0.21477790004582001</v>
      </c>
      <c r="Y60" s="3">
        <v>3.4936038679256298</v>
      </c>
      <c r="Z60" s="3">
        <v>0.38403249542007101</v>
      </c>
      <c r="AA60" s="3">
        <v>-0.49556728597063898</v>
      </c>
      <c r="AB60" s="3">
        <v>4.0907072303700102E-4</v>
      </c>
      <c r="AC60" s="3">
        <v>1.1062940187780999E-2</v>
      </c>
      <c r="AD60" s="8">
        <v>2.0218236734421E-2</v>
      </c>
      <c r="AE60" s="3" t="s">
        <v>46</v>
      </c>
      <c r="AF60" s="7">
        <f t="array" ref="AF60:AK65">TRANSPOSE(AF54:AK59)</f>
        <v>-0.48003623794714001</v>
      </c>
      <c r="AG60" s="3">
        <v>0.50713054606939156</v>
      </c>
      <c r="AH60" s="3">
        <v>-4.6558792956021E-2</v>
      </c>
      <c r="AI60" s="3">
        <v>7.4031613962382004E-2</v>
      </c>
      <c r="AJ60" s="3">
        <v>9.7214082048770994E-2</v>
      </c>
      <c r="AK60" s="8">
        <v>0.214894594324889</v>
      </c>
    </row>
    <row r="61" spans="2:37">
      <c r="B61" s="7">
        <v>7.8549999999999995E-2</v>
      </c>
      <c r="C61" s="3">
        <v>5.7689999999999998E-2</v>
      </c>
      <c r="D61" s="3">
        <v>-1.9259999999999999E-2</v>
      </c>
      <c r="E61" s="3">
        <v>-2.3000000000000001E-4</v>
      </c>
      <c r="F61" s="3">
        <v>-3.2259999999999997E-2</v>
      </c>
      <c r="G61" s="3">
        <v>-8.09E-2</v>
      </c>
      <c r="H61" s="3">
        <v>3.8800000000000001E-2</v>
      </c>
      <c r="I61" s="3">
        <v>3.4213100000000001</v>
      </c>
      <c r="J61" s="3">
        <v>5.858E-2</v>
      </c>
      <c r="K61" s="3">
        <v>-2.48E-3</v>
      </c>
      <c r="L61" s="3">
        <v>8.3899999999999999E-3</v>
      </c>
      <c r="M61" s="8">
        <v>-1.7819999999999999E-2</v>
      </c>
      <c r="S61" s="7">
        <v>0.50715088668055797</v>
      </c>
      <c r="T61" s="3">
        <v>-0.412837650668547</v>
      </c>
      <c r="U61" s="3">
        <v>3.8588567085768001E-2</v>
      </c>
      <c r="V61" s="3">
        <v>-5.7179972454156E-2</v>
      </c>
      <c r="W61" s="3">
        <v>-7.8843386953623001E-2</v>
      </c>
      <c r="X61" s="8">
        <v>-7.8794928265745995E-2</v>
      </c>
      <c r="Y61" s="3">
        <v>0.38403249542007101</v>
      </c>
      <c r="Z61" s="3">
        <v>3.7961783117902899</v>
      </c>
      <c r="AA61" s="3">
        <v>-0.87247248764921004</v>
      </c>
      <c r="AB61" s="3">
        <v>-2.842833232199E-3</v>
      </c>
      <c r="AC61" s="3">
        <v>-7.3208522854730004E-3</v>
      </c>
      <c r="AD61" s="8">
        <v>9.6571211860719992E-3</v>
      </c>
      <c r="AF61" s="7">
        <v>0.50713054606939156</v>
      </c>
      <c r="AG61" s="3">
        <v>-0.412837650668547</v>
      </c>
      <c r="AH61" s="3">
        <v>3.8574748750055496E-2</v>
      </c>
      <c r="AI61" s="3">
        <v>-5.7277834954892498E-2</v>
      </c>
      <c r="AJ61" s="3">
        <v>-7.8944316243738002E-2</v>
      </c>
      <c r="AK61" s="8">
        <v>-7.8894434346629488E-2</v>
      </c>
    </row>
    <row r="62" spans="2:37">
      <c r="B62" s="7">
        <v>0.15204000000000001</v>
      </c>
      <c r="C62" s="3">
        <v>-1.9279999999999999E-2</v>
      </c>
      <c r="D62" s="3">
        <v>5.6869999999999997E-2</v>
      </c>
      <c r="E62" s="3">
        <v>-1.6000000000000001E-4</v>
      </c>
      <c r="F62" s="3">
        <v>9.3979999999999994E-2</v>
      </c>
      <c r="G62" s="3">
        <v>2.801E-2</v>
      </c>
      <c r="H62" s="3">
        <v>-2.2009999999999998E-2</v>
      </c>
      <c r="I62" s="3">
        <v>5.858E-2</v>
      </c>
      <c r="J62" s="3">
        <v>5.6210100000000001</v>
      </c>
      <c r="K62" s="3">
        <v>-6.6E-4</v>
      </c>
      <c r="L62" s="3">
        <v>3.8600000000000001E-3</v>
      </c>
      <c r="M62" s="8">
        <v>-3.5799999999999998E-3</v>
      </c>
      <c r="S62" s="7">
        <v>-4.6542748855031998E-2</v>
      </c>
      <c r="T62" s="3">
        <v>3.8560930414342998E-2</v>
      </c>
      <c r="U62" s="3">
        <v>7.8492775904577997E-2</v>
      </c>
      <c r="V62" s="3">
        <v>-6.9412485940336E-2</v>
      </c>
      <c r="W62" s="3">
        <v>-0.100024759057083</v>
      </c>
      <c r="X62" s="8">
        <v>-2.8483142062601198E-4</v>
      </c>
      <c r="Y62" s="3">
        <v>-0.49556728597063898</v>
      </c>
      <c r="Z62" s="3">
        <v>-0.87247248764921004</v>
      </c>
      <c r="AA62" s="3">
        <v>4.9809467253831796</v>
      </c>
      <c r="AB62" s="3">
        <v>-1.8057459651740001E-3</v>
      </c>
      <c r="AC62" s="3">
        <v>-1.9552949378680001E-3</v>
      </c>
      <c r="AD62" s="8">
        <v>5.4618829961019999E-3</v>
      </c>
      <c r="AF62" s="7">
        <v>-4.6558792956021E-2</v>
      </c>
      <c r="AG62" s="3">
        <v>3.8574748750055496E-2</v>
      </c>
      <c r="AH62" s="3">
        <v>7.8492775904577997E-2</v>
      </c>
      <c r="AI62" s="3">
        <v>-6.9394736824670997E-2</v>
      </c>
      <c r="AJ62" s="3">
        <v>-0.1000185276339875</v>
      </c>
      <c r="AK62" s="8">
        <v>-2.750130473490045E-4</v>
      </c>
    </row>
    <row r="63" spans="2:37">
      <c r="B63" s="7">
        <v>8.8999999999999995E-4</v>
      </c>
      <c r="C63" s="3">
        <v>2.5000000000000001E-4</v>
      </c>
      <c r="D63" s="3">
        <v>1.7000000000000001E-4</v>
      </c>
      <c r="E63" s="3">
        <v>8.6099999999999996E-3</v>
      </c>
      <c r="F63" s="3">
        <v>-6.0000000000000002E-5</v>
      </c>
      <c r="G63" s="3">
        <v>-1.31E-3</v>
      </c>
      <c r="H63" s="3">
        <v>-6.2599999999999999E-3</v>
      </c>
      <c r="I63" s="3">
        <v>-2.48E-3</v>
      </c>
      <c r="J63" s="3">
        <v>-6.6E-4</v>
      </c>
      <c r="K63" s="3">
        <v>3.2941799999999999</v>
      </c>
      <c r="L63" s="3">
        <v>0.19700999999999999</v>
      </c>
      <c r="M63" s="8">
        <v>-7.1800000000000003E-2</v>
      </c>
      <c r="S63" s="7">
        <v>-7.4137809268603999E-2</v>
      </c>
      <c r="T63" s="3">
        <v>5.7375697455629003E-2</v>
      </c>
      <c r="U63" s="3">
        <v>6.9376987709005994E-2</v>
      </c>
      <c r="V63" s="3">
        <v>-6.0252132196653999E-2</v>
      </c>
      <c r="W63" s="3">
        <v>-9.8727709168870997E-2</v>
      </c>
      <c r="X63" s="8">
        <v>4.2805718930559898E-3</v>
      </c>
      <c r="Y63" s="3">
        <v>4.0907072303699999E-4</v>
      </c>
      <c r="Z63" s="3">
        <v>-2.842833232199E-3</v>
      </c>
      <c r="AA63" s="3">
        <v>-1.8057459651740001E-3</v>
      </c>
      <c r="AB63" s="3">
        <v>4.8336897564484396</v>
      </c>
      <c r="AC63" s="3">
        <v>2.0002104282167799</v>
      </c>
      <c r="AD63" s="8">
        <v>1.53212351008327</v>
      </c>
      <c r="AF63" s="7">
        <v>-7.4031613962382004E-2</v>
      </c>
      <c r="AG63" s="3">
        <v>5.7277834954892498E-2</v>
      </c>
      <c r="AH63" s="3">
        <v>6.9394736824670997E-2</v>
      </c>
      <c r="AI63" s="3">
        <v>-6.0252132196653999E-2</v>
      </c>
      <c r="AJ63" s="3">
        <v>-9.8737712528032498E-2</v>
      </c>
      <c r="AK63" s="8">
        <v>4.2886628594209896E-3</v>
      </c>
    </row>
    <row r="64" spans="2:37">
      <c r="B64" s="7">
        <v>-0.25097999999999998</v>
      </c>
      <c r="C64" s="3">
        <v>3.2289999999999999E-2</v>
      </c>
      <c r="D64" s="3">
        <v>-9.3990000000000004E-2</v>
      </c>
      <c r="E64" s="3">
        <v>-3.0000000000000001E-5</v>
      </c>
      <c r="F64" s="3">
        <v>-0.16592999999999999</v>
      </c>
      <c r="G64" s="3">
        <v>-4.9239999999999999E-2</v>
      </c>
      <c r="H64" s="3">
        <v>1.5900000000000001E-2</v>
      </c>
      <c r="I64" s="3">
        <v>8.3899999999999999E-3</v>
      </c>
      <c r="J64" s="3">
        <v>3.8600000000000001E-3</v>
      </c>
      <c r="K64" s="3">
        <v>0.19700999999999999</v>
      </c>
      <c r="L64" s="3">
        <v>8.9528199999999991</v>
      </c>
      <c r="M64" s="8">
        <v>-0.16646</v>
      </c>
      <c r="S64" s="7">
        <v>-9.7314267498338006E-2</v>
      </c>
      <c r="T64" s="3">
        <v>7.9045245533853004E-2</v>
      </c>
      <c r="U64" s="3">
        <v>0.100012296210892</v>
      </c>
      <c r="V64" s="3">
        <v>-9.8747715887193999E-2</v>
      </c>
      <c r="W64" s="3">
        <v>-0.13305290722317301</v>
      </c>
      <c r="X64" s="8">
        <v>9.9286232457559808E-3</v>
      </c>
      <c r="Y64" s="3">
        <v>1.1062940187780999E-2</v>
      </c>
      <c r="Z64" s="3">
        <v>-7.3208522854730004E-3</v>
      </c>
      <c r="AA64" s="3">
        <v>-1.9552949378680001E-3</v>
      </c>
      <c r="AB64" s="3">
        <v>2.0002104282167799</v>
      </c>
      <c r="AC64" s="3">
        <v>5.89692936926164</v>
      </c>
      <c r="AD64" s="8">
        <v>1.8192817088615201</v>
      </c>
      <c r="AF64" s="7">
        <v>-9.7214082048770994E-2</v>
      </c>
      <c r="AG64" s="3">
        <v>7.8944316243738002E-2</v>
      </c>
      <c r="AH64" s="3">
        <v>0.1000185276339875</v>
      </c>
      <c r="AI64" s="3">
        <v>-9.8737712528032498E-2</v>
      </c>
      <c r="AJ64" s="3">
        <v>-0.13305290722317301</v>
      </c>
      <c r="AK64" s="8">
        <v>9.8922741907389797E-3</v>
      </c>
    </row>
    <row r="65" spans="2:37">
      <c r="B65" s="9">
        <v>0.10768</v>
      </c>
      <c r="C65" s="10">
        <v>8.0909999999999996E-2</v>
      </c>
      <c r="D65" s="10">
        <v>-2.7969999999999998E-2</v>
      </c>
      <c r="E65" s="10">
        <v>-1.32E-3</v>
      </c>
      <c r="F65" s="10">
        <v>-4.9189999999999998E-2</v>
      </c>
      <c r="G65" s="10">
        <v>-0.13761999999999999</v>
      </c>
      <c r="H65" s="10">
        <v>-2.99E-3</v>
      </c>
      <c r="I65" s="10">
        <v>-1.7819999999999999E-2</v>
      </c>
      <c r="J65" s="10">
        <v>-3.5799999999999998E-3</v>
      </c>
      <c r="K65" s="10">
        <v>-7.1800000000000003E-2</v>
      </c>
      <c r="L65" s="10">
        <v>-0.16646</v>
      </c>
      <c r="M65" s="11">
        <v>3.7570199999999998</v>
      </c>
      <c r="S65" s="9">
        <v>-0.21501128860395799</v>
      </c>
      <c r="T65" s="10">
        <v>7.8993940427512996E-2</v>
      </c>
      <c r="U65" s="10">
        <v>2.6519467407200298E-4</v>
      </c>
      <c r="V65" s="10">
        <v>4.2967538257859903E-3</v>
      </c>
      <c r="W65" s="10">
        <v>9.8559251357219803E-3</v>
      </c>
      <c r="X65" s="11">
        <v>-0.101634623364114</v>
      </c>
      <c r="Y65" s="10">
        <v>2.0218236734421E-2</v>
      </c>
      <c r="Z65" s="10">
        <v>9.6571211860719992E-3</v>
      </c>
      <c r="AA65" s="10">
        <v>5.4618829961019999E-3</v>
      </c>
      <c r="AB65" s="10">
        <v>1.53212351008327</v>
      </c>
      <c r="AC65" s="10">
        <v>1.8192817088615201</v>
      </c>
      <c r="AD65" s="11">
        <v>5.2734208047845001</v>
      </c>
      <c r="AF65" s="9">
        <v>-0.214894594324889</v>
      </c>
      <c r="AG65" s="10">
        <v>7.8894434346629488E-2</v>
      </c>
      <c r="AH65" s="10">
        <v>2.7501304734900748E-4</v>
      </c>
      <c r="AI65" s="10">
        <v>4.288662859421E-3</v>
      </c>
      <c r="AJ65" s="10">
        <v>9.8922741907389797E-3</v>
      </c>
      <c r="AK65" s="11">
        <v>-0.101634623364114</v>
      </c>
    </row>
    <row r="67" spans="2:37">
      <c r="B67" s="3" t="s">
        <v>47</v>
      </c>
    </row>
    <row r="68" spans="2:37">
      <c r="B68" s="4">
        <v>3.19028</v>
      </c>
      <c r="C68" s="5">
        <v>3.1320000000000001E-2</v>
      </c>
      <c r="D68" s="5">
        <v>2.528E-2</v>
      </c>
      <c r="E68" s="5">
        <v>-4.0000000000000003E-5</v>
      </c>
      <c r="F68" s="5">
        <v>-7.0200000000000002E-3</v>
      </c>
      <c r="G68" s="5">
        <v>1.1E-4</v>
      </c>
      <c r="H68" s="5">
        <v>5.9000000000000003E-4</v>
      </c>
      <c r="I68" s="5">
        <v>7.6999999999999996E-4</v>
      </c>
      <c r="J68" s="5">
        <v>-1.1E-4</v>
      </c>
      <c r="K68" s="5">
        <v>-1.5299999999999999E-3</v>
      </c>
      <c r="L68" s="5">
        <v>-3.6999999999999999E-4</v>
      </c>
      <c r="M68" s="6">
        <v>1.33E-3</v>
      </c>
      <c r="O68" s="4">
        <v>-0.82064999999999999</v>
      </c>
      <c r="P68" s="5">
        <v>-0.50063999999999997</v>
      </c>
      <c r="Q68" s="6">
        <v>-0.27549000000000001</v>
      </c>
      <c r="S68" s="4">
        <v>3.49243559766402</v>
      </c>
      <c r="T68" s="5">
        <v>0.41887369871976898</v>
      </c>
      <c r="U68" s="5">
        <v>-0.51700824849559801</v>
      </c>
      <c r="V68" s="5">
        <v>-3.7635883127099998E-3</v>
      </c>
      <c r="W68" s="5">
        <v>-4.9668615527099997E-3</v>
      </c>
      <c r="X68" s="5">
        <v>1.350411352155E-3</v>
      </c>
      <c r="Y68" s="4">
        <v>1.046905159686E-3</v>
      </c>
      <c r="Z68" s="5">
        <v>1.2970664759999999E-5</v>
      </c>
      <c r="AA68" s="5">
        <v>4.6578604113900002E-4</v>
      </c>
      <c r="AB68" s="5">
        <v>-7.0998777725100003E-4</v>
      </c>
      <c r="AC68" s="5">
        <v>1.5691458928200001E-3</v>
      </c>
      <c r="AD68" s="6">
        <v>-1.6251908249789999E-3</v>
      </c>
      <c r="AE68" s="12" t="s">
        <v>45</v>
      </c>
      <c r="AF68" s="4">
        <f t="array" ref="AF68:AH70">(Y68:AA70+S74:U76)/2</f>
        <v>1.046905159686E-3</v>
      </c>
      <c r="AG68" s="5">
        <v>1.2869333970999949E-5</v>
      </c>
      <c r="AH68" s="5">
        <v>4.6849774712299998E-4</v>
      </c>
      <c r="AI68" s="5">
        <f t="array" ref="AI68:AK70">(AB68:AD70-V74:X76)/2</f>
        <v>-7.0128875592450008E-4</v>
      </c>
      <c r="AJ68" s="5">
        <v>1.5604991739200001E-3</v>
      </c>
      <c r="AK68" s="6">
        <v>-1.622074255154E-3</v>
      </c>
    </row>
    <row r="69" spans="2:37">
      <c r="B69" s="7">
        <v>3.1320000000000001E-2</v>
      </c>
      <c r="C69" s="3">
        <v>3.4550800000000002</v>
      </c>
      <c r="D69" s="3">
        <v>6.5710000000000005E-2</v>
      </c>
      <c r="E69" s="3">
        <v>-3.2000000000000003E-4</v>
      </c>
      <c r="F69" s="3">
        <v>7.3099999999999997E-3</v>
      </c>
      <c r="G69" s="3">
        <v>-5.8399999999999997E-3</v>
      </c>
      <c r="H69" s="3">
        <v>7.6999999999999996E-4</v>
      </c>
      <c r="I69" s="3">
        <v>3.6999999999999999E-4</v>
      </c>
      <c r="J69" s="3">
        <v>-1.4999999999999999E-4</v>
      </c>
      <c r="K69" s="3">
        <v>-4.8000000000000001E-4</v>
      </c>
      <c r="L69" s="3">
        <v>2.9999999999999997E-4</v>
      </c>
      <c r="M69" s="8">
        <v>1.4499999999999999E-3</v>
      </c>
      <c r="O69" s="7">
        <v>0.57081000000000004</v>
      </c>
      <c r="P69" s="3">
        <v>-0.69569999999999999</v>
      </c>
      <c r="Q69" s="8">
        <v>-0.43608999999999998</v>
      </c>
      <c r="S69" s="7">
        <v>0.41887369871976898</v>
      </c>
      <c r="T69" s="3">
        <v>3.7731072712307498</v>
      </c>
      <c r="U69" s="3">
        <v>-0.81571990247135395</v>
      </c>
      <c r="V69" s="3">
        <v>4.4564875099200002E-4</v>
      </c>
      <c r="W69" s="3">
        <v>8.7392275634800003E-4</v>
      </c>
      <c r="X69" s="3">
        <v>8.2239937868669993E-3</v>
      </c>
      <c r="Y69" s="7">
        <v>1.27680031819999E-5</v>
      </c>
      <c r="Z69" s="3">
        <v>-2.37686113384E-4</v>
      </c>
      <c r="AA69" s="3">
        <v>-1.8035915474899999E-4</v>
      </c>
      <c r="AB69" s="3">
        <v>8.6950532045700004E-4</v>
      </c>
      <c r="AC69" s="3">
        <v>1.39664885692E-4</v>
      </c>
      <c r="AD69" s="8">
        <v>-5.7539332744999901E-5</v>
      </c>
      <c r="AF69" s="7">
        <v>1.2869333970999899E-5</v>
      </c>
      <c r="AG69" s="3">
        <v>-2.37686113384E-4</v>
      </c>
      <c r="AH69" s="3">
        <v>-1.7626565500850002E-4</v>
      </c>
      <c r="AI69" s="3">
        <v>8.6791099762050005E-4</v>
      </c>
      <c r="AJ69" s="3">
        <v>1.3721213526200001E-4</v>
      </c>
      <c r="AK69" s="8">
        <v>-5.2744216994499946E-5</v>
      </c>
    </row>
    <row r="70" spans="2:37">
      <c r="B70" s="7">
        <v>2.528E-2</v>
      </c>
      <c r="C70" s="3">
        <v>6.5710000000000005E-2</v>
      </c>
      <c r="D70" s="3">
        <v>5.5684300000000002</v>
      </c>
      <c r="E70" s="3">
        <v>-3.5E-4</v>
      </c>
      <c r="F70" s="3">
        <v>-9.2300000000000004E-3</v>
      </c>
      <c r="G70" s="3">
        <v>-5.5399999999999998E-3</v>
      </c>
      <c r="H70" s="3">
        <v>-1.1E-4</v>
      </c>
      <c r="I70" s="3">
        <v>-1.6000000000000001E-4</v>
      </c>
      <c r="J70" s="3">
        <v>2.2000000000000001E-4</v>
      </c>
      <c r="K70" s="3">
        <v>2.2000000000000001E-4</v>
      </c>
      <c r="L70" s="3">
        <v>1.9000000000000001E-4</v>
      </c>
      <c r="M70" s="8">
        <v>2.3000000000000001E-4</v>
      </c>
      <c r="O70" s="9">
        <v>2.6669999999999999E-2</v>
      </c>
      <c r="P70" s="10">
        <v>-0.51512000000000002</v>
      </c>
      <c r="Q70" s="11">
        <v>0.85670000000000002</v>
      </c>
      <c r="S70" s="7">
        <v>-0.51700824849559801</v>
      </c>
      <c r="T70" s="3">
        <v>-0.81571990247135395</v>
      </c>
      <c r="U70" s="3">
        <v>4.94823352113485</v>
      </c>
      <c r="V70" s="3">
        <v>6.5272479497489998E-3</v>
      </c>
      <c r="W70" s="3">
        <v>8.9299590141809996E-3</v>
      </c>
      <c r="X70" s="3">
        <v>4.6194666129639999E-3</v>
      </c>
      <c r="Y70" s="7">
        <v>4.7120945310699999E-4</v>
      </c>
      <c r="Z70" s="3">
        <v>-1.7217215526800001E-4</v>
      </c>
      <c r="AA70" s="3">
        <v>3.7077843631400001E-4</v>
      </c>
      <c r="AB70" s="3">
        <v>-1.8146422560900001E-4</v>
      </c>
      <c r="AC70" s="3">
        <v>4.5089916912400001E-4</v>
      </c>
      <c r="AD70" s="8">
        <v>-4.2936118032200002E-4</v>
      </c>
      <c r="AF70" s="7">
        <v>4.6849774712299998E-4</v>
      </c>
      <c r="AG70" s="3">
        <v>-1.7626565500850002E-4</v>
      </c>
      <c r="AH70" s="3">
        <v>3.7077843631400001E-4</v>
      </c>
      <c r="AI70" s="3">
        <v>-1.82732330733E-4</v>
      </c>
      <c r="AJ70" s="3">
        <v>4.5292018316349999E-4</v>
      </c>
      <c r="AK70" s="8">
        <v>-4.3091194932600005E-4</v>
      </c>
    </row>
    <row r="71" spans="2:37">
      <c r="B71" s="7">
        <v>-4.0000000000000003E-5</v>
      </c>
      <c r="C71" s="3">
        <v>-3.2000000000000003E-4</v>
      </c>
      <c r="D71" s="3">
        <v>-3.5E-4</v>
      </c>
      <c r="E71" s="3">
        <v>3.3063400000000001</v>
      </c>
      <c r="F71" s="3">
        <v>0.20283000000000001</v>
      </c>
      <c r="G71" s="3">
        <v>-5.8990000000000001E-2</v>
      </c>
      <c r="H71" s="3">
        <v>1.5100000000000001E-3</v>
      </c>
      <c r="I71" s="3">
        <v>4.6999999999999999E-4</v>
      </c>
      <c r="J71" s="3">
        <v>-2.3000000000000001E-4</v>
      </c>
      <c r="K71" s="3">
        <v>-1.3999999999999999E-4</v>
      </c>
      <c r="L71" s="3">
        <v>2.2000000000000001E-4</v>
      </c>
      <c r="M71" s="8">
        <v>3.8300000000000001E-3</v>
      </c>
      <c r="S71" s="7">
        <v>-3.7635883127099998E-3</v>
      </c>
      <c r="T71" s="3">
        <v>4.4564875099200002E-4</v>
      </c>
      <c r="U71" s="3">
        <v>6.5272479497489998E-3</v>
      </c>
      <c r="V71" s="3">
        <v>4.8422763365781796</v>
      </c>
      <c r="W71" s="3">
        <v>1.9893441564112</v>
      </c>
      <c r="X71" s="3">
        <v>1.4858768150731401</v>
      </c>
      <c r="Y71" s="7">
        <v>6.9258973459800002E-4</v>
      </c>
      <c r="Z71" s="3">
        <v>-8.6631667478399995E-4</v>
      </c>
      <c r="AA71" s="3">
        <v>1.8400043585699999E-4</v>
      </c>
      <c r="AB71" s="3">
        <v>1.6877093817480001E-3</v>
      </c>
      <c r="AC71" s="3">
        <v>5.6950528177200004E-4</v>
      </c>
      <c r="AD71" s="8">
        <v>-4.1549005602899998E-4</v>
      </c>
      <c r="AF71" s="7">
        <f t="array" ref="AF71:AH73">(Y71:AA73-S77:U79)/2</f>
        <v>7.0128875592450008E-4</v>
      </c>
      <c r="AG71" s="3">
        <v>-8.6791099762050005E-4</v>
      </c>
      <c r="AH71" s="3">
        <v>1.82732330733E-4</v>
      </c>
      <c r="AI71" s="3">
        <f t="array" ref="AI71:AK73">(AB71:AD73+V77:X79)/2</f>
        <v>1.6877093817480001E-3</v>
      </c>
      <c r="AJ71" s="3">
        <v>5.8671821096000008E-4</v>
      </c>
      <c r="AK71" s="8">
        <v>-4.09669766007E-4</v>
      </c>
    </row>
    <row r="72" spans="2:37">
      <c r="B72" s="7">
        <v>-7.0200000000000002E-3</v>
      </c>
      <c r="C72" s="3">
        <v>7.3099999999999997E-3</v>
      </c>
      <c r="D72" s="3">
        <v>-9.2300000000000004E-3</v>
      </c>
      <c r="E72" s="3">
        <v>0.20283000000000001</v>
      </c>
      <c r="F72" s="3">
        <v>8.8976900000000008</v>
      </c>
      <c r="G72" s="3">
        <v>-0.17172999999999999</v>
      </c>
      <c r="H72" s="3">
        <v>3.6999999999999999E-4</v>
      </c>
      <c r="I72" s="3">
        <v>-2.9999999999999997E-4</v>
      </c>
      <c r="J72" s="3">
        <v>-1.9000000000000001E-4</v>
      </c>
      <c r="K72" s="3">
        <v>2.5000000000000001E-4</v>
      </c>
      <c r="L72" s="3">
        <v>1.41E-3</v>
      </c>
      <c r="M72" s="8">
        <v>5.2999999999999998E-4</v>
      </c>
      <c r="O72" s="4">
        <v>-0.82062999999999997</v>
      </c>
      <c r="P72" s="5">
        <v>-0.50056999999999996</v>
      </c>
      <c r="Q72" s="6">
        <v>-0.27567000000000003</v>
      </c>
      <c r="S72" s="7">
        <v>-4.9668615527099997E-3</v>
      </c>
      <c r="T72" s="3">
        <v>8.7392275634800101E-4</v>
      </c>
      <c r="U72" s="3">
        <v>8.9299590141809996E-3</v>
      </c>
      <c r="V72" s="3">
        <v>1.9893441564112</v>
      </c>
      <c r="W72" s="3">
        <v>5.8815777360623498</v>
      </c>
      <c r="X72" s="3">
        <v>1.76974740003852</v>
      </c>
      <c r="Y72" s="7">
        <v>-1.55185245502E-3</v>
      </c>
      <c r="Z72" s="3">
        <v>-1.3475938483200001E-4</v>
      </c>
      <c r="AA72" s="3">
        <v>-4.5494119720300002E-4</v>
      </c>
      <c r="AB72" s="3">
        <v>6.0393114014800002E-4</v>
      </c>
      <c r="AC72" s="3">
        <v>-2.7606432110519998E-3</v>
      </c>
      <c r="AD72" s="8">
        <v>5.2326576289450002E-3</v>
      </c>
      <c r="AF72" s="7">
        <v>-1.5604991739200001E-3</v>
      </c>
      <c r="AG72" s="3">
        <v>-1.3721213526200001E-4</v>
      </c>
      <c r="AH72" s="3">
        <v>-4.5292018316349999E-4</v>
      </c>
      <c r="AI72" s="3">
        <v>5.8671821096000008E-4</v>
      </c>
      <c r="AJ72" s="3">
        <v>-2.7606432110519998E-3</v>
      </c>
      <c r="AK72" s="8">
        <v>5.2416752084284996E-3</v>
      </c>
    </row>
    <row r="73" spans="2:37">
      <c r="B73" s="7">
        <v>1.1E-4</v>
      </c>
      <c r="C73" s="3">
        <v>-5.8399999999999997E-3</v>
      </c>
      <c r="D73" s="3">
        <v>-5.5399999999999998E-3</v>
      </c>
      <c r="E73" s="3">
        <v>-5.8990000000000001E-2</v>
      </c>
      <c r="F73" s="3">
        <v>-0.17172999999999999</v>
      </c>
      <c r="G73" s="3">
        <v>3.8582999999999998</v>
      </c>
      <c r="H73" s="3">
        <v>-1.33E-3</v>
      </c>
      <c r="I73" s="3">
        <v>-1.4400000000000001E-3</v>
      </c>
      <c r="J73" s="3">
        <v>-2.2000000000000001E-4</v>
      </c>
      <c r="K73" s="3">
        <v>3.8500000000000001E-3</v>
      </c>
      <c r="L73" s="3">
        <v>5.1000000000000004E-4</v>
      </c>
      <c r="M73" s="8">
        <v>-8.4899999999999993E-3</v>
      </c>
      <c r="O73" s="7">
        <v>0.57084000000000001</v>
      </c>
      <c r="P73" s="3">
        <v>-0.69567999999999997</v>
      </c>
      <c r="Q73" s="8">
        <v>-0.43608000000000002</v>
      </c>
      <c r="S73" s="7">
        <v>1.350411352155E-3</v>
      </c>
      <c r="T73" s="3">
        <v>8.2239937868669993E-3</v>
      </c>
      <c r="U73" s="3">
        <v>4.6194666129639999E-3</v>
      </c>
      <c r="V73" s="3">
        <v>1.4858768150731401</v>
      </c>
      <c r="W73" s="3">
        <v>1.76974740003852</v>
      </c>
      <c r="X73" s="3">
        <v>5.3383838066857203</v>
      </c>
      <c r="Y73" s="9">
        <v>1.618957685329E-3</v>
      </c>
      <c r="Z73" s="10">
        <v>4.7949101243999998E-5</v>
      </c>
      <c r="AA73" s="10">
        <v>4.3246271833000002E-4</v>
      </c>
      <c r="AB73" s="10">
        <v>-4.0384947598500002E-4</v>
      </c>
      <c r="AC73" s="10">
        <v>5.2506927879119999E-3</v>
      </c>
      <c r="AD73" s="11">
        <v>-6.1471095315570002E-3</v>
      </c>
      <c r="AF73" s="9">
        <v>1.622074255154E-3</v>
      </c>
      <c r="AG73" s="10">
        <v>5.2744216994499899E-5</v>
      </c>
      <c r="AH73" s="10">
        <v>4.3091194932600005E-4</v>
      </c>
      <c r="AI73" s="10">
        <v>-4.09669766007E-4</v>
      </c>
      <c r="AJ73" s="10">
        <v>5.2416752084284996E-3</v>
      </c>
      <c r="AK73" s="11">
        <v>-6.1471095315570002E-3</v>
      </c>
    </row>
    <row r="74" spans="2:37">
      <c r="B74" s="7">
        <v>5.9000000000000003E-4</v>
      </c>
      <c r="C74" s="3">
        <v>7.6999999999999996E-4</v>
      </c>
      <c r="D74" s="3">
        <v>-1.1E-4</v>
      </c>
      <c r="E74" s="3">
        <v>1.5100000000000001E-3</v>
      </c>
      <c r="F74" s="3">
        <v>3.6999999999999999E-4</v>
      </c>
      <c r="G74" s="3">
        <v>-1.33E-3</v>
      </c>
      <c r="H74" s="3">
        <v>3.1898599999999999</v>
      </c>
      <c r="I74" s="3">
        <v>3.1280000000000002E-2</v>
      </c>
      <c r="J74" s="3">
        <v>2.5989999999999999E-2</v>
      </c>
      <c r="K74" s="3">
        <v>4.4999999999999999E-4</v>
      </c>
      <c r="L74" s="3">
        <v>9.75E-3</v>
      </c>
      <c r="M74" s="8">
        <v>1.8699999999999999E-3</v>
      </c>
      <c r="O74" s="9">
        <v>2.6509999999999999E-2</v>
      </c>
      <c r="P74" s="10">
        <v>-0.51522000000000001</v>
      </c>
      <c r="Q74" s="11">
        <v>0.85665000000000002</v>
      </c>
      <c r="S74" s="4">
        <v>1.046905159686E-3</v>
      </c>
      <c r="T74" s="5">
        <v>1.27680031819999E-5</v>
      </c>
      <c r="U74" s="5">
        <v>4.7120945310699999E-4</v>
      </c>
      <c r="V74" s="5">
        <v>6.9258973459800002E-4</v>
      </c>
      <c r="W74" s="5">
        <v>-1.55185245502E-3</v>
      </c>
      <c r="X74" s="6">
        <v>1.618957685329E-3</v>
      </c>
      <c r="Y74" s="3">
        <v>3.4919800306018001</v>
      </c>
      <c r="Z74" s="3">
        <v>0.41840710462330799</v>
      </c>
      <c r="AA74" s="3">
        <v>-0.51787283330498701</v>
      </c>
      <c r="AB74" s="3">
        <v>3.4889217661799999E-3</v>
      </c>
      <c r="AC74" s="3">
        <v>6.6189864664159999E-3</v>
      </c>
      <c r="AD74" s="8">
        <v>-8.6791831326100098E-4</v>
      </c>
      <c r="AE74" s="3" t="s">
        <v>46</v>
      </c>
      <c r="AF74" s="7">
        <f t="array" ref="AF74:AK79">TRANSPOSE(AF68:AK73)</f>
        <v>1.046905159686E-3</v>
      </c>
      <c r="AG74" s="3">
        <v>1.2869333970999899E-5</v>
      </c>
      <c r="AH74" s="3">
        <v>4.6849774712299998E-4</v>
      </c>
      <c r="AI74" s="3">
        <v>7.0128875592450008E-4</v>
      </c>
      <c r="AJ74" s="3">
        <v>-1.5604991739200001E-3</v>
      </c>
      <c r="AK74" s="8">
        <v>1.622074255154E-3</v>
      </c>
    </row>
    <row r="75" spans="2:37">
      <c r="B75" s="7">
        <v>7.6999999999999996E-4</v>
      </c>
      <c r="C75" s="3">
        <v>3.6999999999999999E-4</v>
      </c>
      <c r="D75" s="3">
        <v>-1.6000000000000001E-4</v>
      </c>
      <c r="E75" s="3">
        <v>4.6999999999999999E-4</v>
      </c>
      <c r="F75" s="3">
        <v>-2.9999999999999997E-4</v>
      </c>
      <c r="G75" s="3">
        <v>-1.4400000000000001E-3</v>
      </c>
      <c r="H75" s="3">
        <v>3.1280000000000002E-2</v>
      </c>
      <c r="I75" s="3">
        <v>3.4522699999999999</v>
      </c>
      <c r="J75" s="3">
        <v>6.701E-2</v>
      </c>
      <c r="K75" s="3">
        <v>-1.16E-3</v>
      </c>
      <c r="L75" s="3">
        <v>-6.5300000000000002E-3</v>
      </c>
      <c r="M75" s="8">
        <v>3.64E-3</v>
      </c>
      <c r="S75" s="7">
        <v>1.2970664759999899E-5</v>
      </c>
      <c r="T75" s="3">
        <v>-2.37686113384E-4</v>
      </c>
      <c r="U75" s="3">
        <v>-1.7217215526800001E-4</v>
      </c>
      <c r="V75" s="3">
        <v>-8.6631667478399995E-4</v>
      </c>
      <c r="W75" s="3">
        <v>-1.3475938483200001E-4</v>
      </c>
      <c r="X75" s="8">
        <v>4.7949101243999998E-5</v>
      </c>
      <c r="Y75" s="3">
        <v>0.41840710462330799</v>
      </c>
      <c r="Z75" s="3">
        <v>3.7712042066628801</v>
      </c>
      <c r="AA75" s="3">
        <v>-0.81513072277010801</v>
      </c>
      <c r="AB75" s="3">
        <v>-4.9468695315239997E-3</v>
      </c>
      <c r="AC75" s="3">
        <v>-3.0300620023520001E-3</v>
      </c>
      <c r="AD75" s="8">
        <v>-7.1248649650639999E-3</v>
      </c>
      <c r="AF75" s="7">
        <v>1.2869333970999949E-5</v>
      </c>
      <c r="AG75" s="3">
        <v>-2.37686113384E-4</v>
      </c>
      <c r="AH75" s="3">
        <v>-1.7626565500850002E-4</v>
      </c>
      <c r="AI75" s="3">
        <v>-8.6791099762050005E-4</v>
      </c>
      <c r="AJ75" s="3">
        <v>-1.3721213526200001E-4</v>
      </c>
      <c r="AK75" s="8">
        <v>5.2744216994499899E-5</v>
      </c>
    </row>
    <row r="76" spans="2:37">
      <c r="B76" s="7">
        <v>-1.1E-4</v>
      </c>
      <c r="C76" s="3">
        <v>-1.4999999999999999E-4</v>
      </c>
      <c r="D76" s="3">
        <v>2.2000000000000001E-4</v>
      </c>
      <c r="E76" s="3">
        <v>-2.3000000000000001E-4</v>
      </c>
      <c r="F76" s="3">
        <v>-1.9000000000000001E-4</v>
      </c>
      <c r="G76" s="3">
        <v>-2.2000000000000001E-4</v>
      </c>
      <c r="H76" s="3">
        <v>2.5989999999999999E-2</v>
      </c>
      <c r="I76" s="3">
        <v>6.701E-2</v>
      </c>
      <c r="J76" s="3">
        <v>5.5640400000000003</v>
      </c>
      <c r="K76" s="3">
        <v>-2.47E-3</v>
      </c>
      <c r="L76" s="3">
        <v>4.2500000000000003E-3</v>
      </c>
      <c r="M76" s="8">
        <v>4.4799999999999996E-3</v>
      </c>
      <c r="S76" s="7">
        <v>4.6578604113900002E-4</v>
      </c>
      <c r="T76" s="3">
        <v>-1.8035915474899999E-4</v>
      </c>
      <c r="U76" s="3">
        <v>3.7077843631400001E-4</v>
      </c>
      <c r="V76" s="3">
        <v>1.8400043585699999E-4</v>
      </c>
      <c r="W76" s="3">
        <v>-4.5494119720300002E-4</v>
      </c>
      <c r="X76" s="8">
        <v>4.3246271833000002E-4</v>
      </c>
      <c r="Y76" s="3">
        <v>-0.51787283330498701</v>
      </c>
      <c r="Z76" s="3">
        <v>-0.81513072277010801</v>
      </c>
      <c r="AA76" s="3">
        <v>4.9429934428200299</v>
      </c>
      <c r="AB76" s="3">
        <v>-2.9544409775909999E-3</v>
      </c>
      <c r="AC76" s="3">
        <v>-6.7904135105520003E-3</v>
      </c>
      <c r="AD76" s="8">
        <v>-2.0587464837749998E-3</v>
      </c>
      <c r="AF76" s="7">
        <v>4.6849774712299998E-4</v>
      </c>
      <c r="AG76" s="3">
        <v>-1.7626565500850002E-4</v>
      </c>
      <c r="AH76" s="3">
        <v>3.7077843631400001E-4</v>
      </c>
      <c r="AI76" s="3">
        <v>1.82732330733E-4</v>
      </c>
      <c r="AJ76" s="3">
        <v>-4.5292018316349999E-4</v>
      </c>
      <c r="AK76" s="8">
        <v>4.3091194932600005E-4</v>
      </c>
    </row>
    <row r="77" spans="2:37">
      <c r="B77" s="7">
        <v>-1.5299999999999999E-3</v>
      </c>
      <c r="C77" s="3">
        <v>-4.8000000000000001E-4</v>
      </c>
      <c r="D77" s="3">
        <v>2.2000000000000001E-4</v>
      </c>
      <c r="E77" s="3">
        <v>-1.3999999999999999E-4</v>
      </c>
      <c r="F77" s="3">
        <v>2.5000000000000001E-4</v>
      </c>
      <c r="G77" s="3">
        <v>3.8500000000000001E-3</v>
      </c>
      <c r="H77" s="3">
        <v>4.4999999999999999E-4</v>
      </c>
      <c r="I77" s="3">
        <v>-1.16E-3</v>
      </c>
      <c r="J77" s="3">
        <v>-2.47E-3</v>
      </c>
      <c r="K77" s="3">
        <v>3.3050299999999999</v>
      </c>
      <c r="L77" s="3">
        <v>0.20286999999999999</v>
      </c>
      <c r="M77" s="8">
        <v>-5.8799999999999998E-2</v>
      </c>
      <c r="S77" s="7">
        <v>-7.0998777725100003E-4</v>
      </c>
      <c r="T77" s="3">
        <v>8.6950532045700004E-4</v>
      </c>
      <c r="U77" s="3">
        <v>-1.8146422560900001E-4</v>
      </c>
      <c r="V77" s="3">
        <v>1.6877093817480001E-3</v>
      </c>
      <c r="W77" s="3">
        <v>6.0393114014800002E-4</v>
      </c>
      <c r="X77" s="8">
        <v>-4.0384947598500002E-4</v>
      </c>
      <c r="Y77" s="3">
        <v>3.4889217661799999E-3</v>
      </c>
      <c r="Z77" s="3">
        <v>-4.9468695315239997E-3</v>
      </c>
      <c r="AA77" s="3">
        <v>-2.9544409775909999E-3</v>
      </c>
      <c r="AB77" s="3">
        <v>4.8378532353005399</v>
      </c>
      <c r="AC77" s="3">
        <v>1.98508577798944</v>
      </c>
      <c r="AD77" s="8">
        <v>1.48534828443074</v>
      </c>
      <c r="AF77" s="7">
        <v>-7.0128875592450008E-4</v>
      </c>
      <c r="AG77" s="3">
        <v>8.6791099762050005E-4</v>
      </c>
      <c r="AH77" s="3">
        <v>-1.82732330733E-4</v>
      </c>
      <c r="AI77" s="3">
        <v>1.6877093817480001E-3</v>
      </c>
      <c r="AJ77" s="3">
        <v>5.8671821096000008E-4</v>
      </c>
      <c r="AK77" s="8">
        <v>-4.09669766007E-4</v>
      </c>
    </row>
    <row r="78" spans="2:37">
      <c r="B78" s="7">
        <v>-3.6999999999999999E-4</v>
      </c>
      <c r="C78" s="3">
        <v>2.9999999999999997E-4</v>
      </c>
      <c r="D78" s="3">
        <v>1.9000000000000001E-4</v>
      </c>
      <c r="E78" s="3">
        <v>2.2000000000000001E-4</v>
      </c>
      <c r="F78" s="3">
        <v>1.41E-3</v>
      </c>
      <c r="G78" s="3">
        <v>5.1000000000000004E-4</v>
      </c>
      <c r="H78" s="3">
        <v>9.75E-3</v>
      </c>
      <c r="I78" s="3">
        <v>-6.5300000000000002E-3</v>
      </c>
      <c r="J78" s="3">
        <v>4.2500000000000003E-3</v>
      </c>
      <c r="K78" s="3">
        <v>0.20286999999999999</v>
      </c>
      <c r="L78" s="3">
        <v>8.8891200000000001</v>
      </c>
      <c r="M78" s="8">
        <v>-0.17460000000000001</v>
      </c>
      <c r="S78" s="7">
        <v>1.5691458928200001E-3</v>
      </c>
      <c r="T78" s="3">
        <v>1.39664885692E-4</v>
      </c>
      <c r="U78" s="3">
        <v>4.5089916912400001E-4</v>
      </c>
      <c r="V78" s="3">
        <v>5.6950528177200004E-4</v>
      </c>
      <c r="W78" s="3">
        <v>-2.7606432110519998E-3</v>
      </c>
      <c r="X78" s="8">
        <v>5.2506927879119999E-3</v>
      </c>
      <c r="Y78" s="3">
        <v>6.6189864664159999E-3</v>
      </c>
      <c r="Z78" s="3">
        <v>-3.0300620023520001E-3</v>
      </c>
      <c r="AA78" s="3">
        <v>-6.7904135105520003E-3</v>
      </c>
      <c r="AB78" s="3">
        <v>1.98508577798944</v>
      </c>
      <c r="AC78" s="3">
        <v>5.8742130614206598</v>
      </c>
      <c r="AD78" s="8">
        <v>1.76962008313085</v>
      </c>
      <c r="AF78" s="7">
        <v>1.5604991739200001E-3</v>
      </c>
      <c r="AG78" s="3">
        <v>1.3721213526200001E-4</v>
      </c>
      <c r="AH78" s="3">
        <v>4.5292018316349999E-4</v>
      </c>
      <c r="AI78" s="3">
        <v>5.8671821096000008E-4</v>
      </c>
      <c r="AJ78" s="3">
        <v>-2.7606432110519998E-3</v>
      </c>
      <c r="AK78" s="8">
        <v>5.2416752084284996E-3</v>
      </c>
    </row>
    <row r="79" spans="2:37">
      <c r="B79" s="9">
        <v>1.33E-3</v>
      </c>
      <c r="C79" s="10">
        <v>1.4499999999999999E-3</v>
      </c>
      <c r="D79" s="10">
        <v>2.3000000000000001E-4</v>
      </c>
      <c r="E79" s="10">
        <v>3.8300000000000001E-3</v>
      </c>
      <c r="F79" s="10">
        <v>5.2999999999999998E-4</v>
      </c>
      <c r="G79" s="10">
        <v>-8.4899999999999993E-3</v>
      </c>
      <c r="H79" s="10">
        <v>1.8699999999999999E-3</v>
      </c>
      <c r="I79" s="10">
        <v>3.64E-3</v>
      </c>
      <c r="J79" s="10">
        <v>4.4799999999999996E-3</v>
      </c>
      <c r="K79" s="10">
        <v>-5.8799999999999998E-2</v>
      </c>
      <c r="L79" s="10">
        <v>-0.17460000000000001</v>
      </c>
      <c r="M79" s="11">
        <v>3.85432</v>
      </c>
      <c r="S79" s="9">
        <v>-1.6251908249789999E-3</v>
      </c>
      <c r="T79" s="10">
        <v>-5.75393327449998E-5</v>
      </c>
      <c r="U79" s="10">
        <v>-4.2936118032200002E-4</v>
      </c>
      <c r="V79" s="10">
        <v>-4.1549005602899998E-4</v>
      </c>
      <c r="W79" s="10">
        <v>5.2326576289450002E-3</v>
      </c>
      <c r="X79" s="11">
        <v>-6.1471095315570002E-3</v>
      </c>
      <c r="Y79" s="10">
        <v>-8.6791831326099903E-4</v>
      </c>
      <c r="Z79" s="10">
        <v>-7.1248649650639999E-3</v>
      </c>
      <c r="AA79" s="10">
        <v>-2.0587464837749998E-3</v>
      </c>
      <c r="AB79" s="10">
        <v>1.48534828443074</v>
      </c>
      <c r="AC79" s="10">
        <v>1.76962008313085</v>
      </c>
      <c r="AD79" s="11">
        <v>5.3363555713368802</v>
      </c>
      <c r="AF79" s="9">
        <v>-1.622074255154E-3</v>
      </c>
      <c r="AG79" s="10">
        <v>-5.2744216994499946E-5</v>
      </c>
      <c r="AH79" s="10">
        <v>-4.3091194932600005E-4</v>
      </c>
      <c r="AI79" s="10">
        <v>-4.09669766007E-4</v>
      </c>
      <c r="AJ79" s="10">
        <v>5.2416752084284996E-3</v>
      </c>
      <c r="AK79" s="11">
        <v>-6.1471095315570002E-3</v>
      </c>
    </row>
    <row r="81" spans="2:37">
      <c r="B81" s="3" t="s">
        <v>48</v>
      </c>
    </row>
    <row r="82" spans="2:37">
      <c r="B82" s="4">
        <v>3.1761599999999999</v>
      </c>
      <c r="C82" s="5">
        <v>3.3189999999999997E-2</v>
      </c>
      <c r="D82" s="5">
        <v>-6.0999999999999997E-4</v>
      </c>
      <c r="E82" s="5">
        <v>-5.6499999999999996E-3</v>
      </c>
      <c r="F82" s="5">
        <v>1.345E-2</v>
      </c>
      <c r="G82" s="5">
        <v>7.4900000000000001E-3</v>
      </c>
      <c r="H82" s="5">
        <v>-3.687E-2</v>
      </c>
      <c r="I82" s="5">
        <v>-0.1489</v>
      </c>
      <c r="J82" s="5">
        <v>0.1047</v>
      </c>
      <c r="K82" s="5">
        <v>0.12361</v>
      </c>
      <c r="L82" s="5">
        <v>-0.12121999999999999</v>
      </c>
      <c r="M82" s="6">
        <v>-8.72E-2</v>
      </c>
      <c r="O82" s="4">
        <v>-0.82130999999999998</v>
      </c>
      <c r="P82" s="5">
        <v>-0.49968000000000001</v>
      </c>
      <c r="Q82" s="6">
        <v>-0.27528000000000002</v>
      </c>
      <c r="S82" s="4">
        <v>3.46894261010064</v>
      </c>
      <c r="T82" s="5">
        <v>0.41776036136955103</v>
      </c>
      <c r="U82" s="5">
        <v>-0.51253468381294798</v>
      </c>
      <c r="V82" s="5">
        <v>6.7765108626269997E-3</v>
      </c>
      <c r="W82" s="5">
        <v>2.4201046913883001E-2</v>
      </c>
      <c r="X82" s="5">
        <v>1.5279205093800101E-4</v>
      </c>
      <c r="Y82" s="4">
        <v>-0.164001605128344</v>
      </c>
      <c r="Z82" s="5">
        <v>-8.6887876545354001E-2</v>
      </c>
      <c r="AA82" s="5">
        <v>-0.34032587636293798</v>
      </c>
      <c r="AB82" s="5">
        <v>-5.9676582799854001E-2</v>
      </c>
      <c r="AC82" s="5">
        <v>-0.38630798586062398</v>
      </c>
      <c r="AD82" s="6">
        <v>8.4044224592802003E-2</v>
      </c>
      <c r="AE82" s="12" t="s">
        <v>45</v>
      </c>
      <c r="AF82" s="4">
        <f t="array" ref="AF82:AH84">(Y82:AA84+S88:U90)/2</f>
        <v>-0.164001605128344</v>
      </c>
      <c r="AG82" s="5">
        <v>-8.6883496863467996E-2</v>
      </c>
      <c r="AH82" s="5">
        <v>-0.34030857059242503</v>
      </c>
      <c r="AI82" s="5">
        <f t="array" ref="AI82:AK84">(AB82:AD84-V88:X90)/2</f>
        <v>-5.9741376736437E-2</v>
      </c>
      <c r="AJ82" s="5">
        <v>-0.386318843141715</v>
      </c>
      <c r="AK82" s="6">
        <v>8.4073903769341499E-2</v>
      </c>
    </row>
    <row r="83" spans="2:37">
      <c r="B83" s="7">
        <v>3.3189999999999997E-2</v>
      </c>
      <c r="C83" s="3">
        <v>3.4274399999999998</v>
      </c>
      <c r="D83" s="3">
        <v>6.9940000000000002E-2</v>
      </c>
      <c r="E83" s="3">
        <v>-9.2700000000000005E-3</v>
      </c>
      <c r="F83" s="3">
        <v>3.5099999999999999E-2</v>
      </c>
      <c r="G83" s="3">
        <v>2.7320000000000001E-2</v>
      </c>
      <c r="H83" s="3">
        <v>-0.14882000000000001</v>
      </c>
      <c r="I83" s="3">
        <v>-0.56423999999999996</v>
      </c>
      <c r="J83" s="3">
        <v>0.31269000000000002</v>
      </c>
      <c r="K83" s="3">
        <v>0.19696</v>
      </c>
      <c r="L83" s="3">
        <v>-0.39262999999999998</v>
      </c>
      <c r="M83" s="8">
        <v>-0.48416999999999999</v>
      </c>
      <c r="O83" s="7">
        <v>0.56982999999999995</v>
      </c>
      <c r="P83" s="3">
        <v>-0.69538</v>
      </c>
      <c r="Q83" s="8">
        <v>-0.43787999999999999</v>
      </c>
      <c r="S83" s="7">
        <v>0.41776036136955003</v>
      </c>
      <c r="T83" s="3">
        <v>3.7793305334212399</v>
      </c>
      <c r="U83" s="3">
        <v>-0.85525240333214003</v>
      </c>
      <c r="V83" s="3">
        <v>1.272515426979E-3</v>
      </c>
      <c r="W83" s="3">
        <v>4.610886396535E-3</v>
      </c>
      <c r="X83" s="3">
        <v>-5.5662281728199902E-4</v>
      </c>
      <c r="Y83" s="7">
        <v>-8.6879117181582005E-2</v>
      </c>
      <c r="Z83" s="3">
        <v>-5.2438123572807999E-2</v>
      </c>
      <c r="AA83" s="3">
        <v>-0.17562926595153799</v>
      </c>
      <c r="AB83" s="3">
        <v>-0.11007070668909601</v>
      </c>
      <c r="AC83" s="3">
        <v>-0.193132657787492</v>
      </c>
      <c r="AD83" s="8">
        <v>9.7026384145294006E-2</v>
      </c>
      <c r="AF83" s="7">
        <v>-8.6883496863467996E-2</v>
      </c>
      <c r="AG83" s="3">
        <v>-5.2438123572807999E-2</v>
      </c>
      <c r="AH83" s="3">
        <v>-0.17563100022105649</v>
      </c>
      <c r="AI83" s="3">
        <v>-0.11010981623944199</v>
      </c>
      <c r="AJ83" s="3">
        <v>-0.193137848410151</v>
      </c>
      <c r="AK83" s="8">
        <v>9.7055787106818003E-2</v>
      </c>
    </row>
    <row r="84" spans="2:37">
      <c r="B84" s="7">
        <v>-6.0999999999999997E-4</v>
      </c>
      <c r="C84" s="3">
        <v>6.9940000000000002E-2</v>
      </c>
      <c r="D84" s="3">
        <v>5.6017200000000003</v>
      </c>
      <c r="E84" s="3">
        <v>3.79E-3</v>
      </c>
      <c r="F84" s="3">
        <v>-3.0120000000000001E-2</v>
      </c>
      <c r="G84" s="3">
        <v>-2.7140000000000001E-2</v>
      </c>
      <c r="H84" s="3">
        <v>0.10466</v>
      </c>
      <c r="I84" s="3">
        <v>0.31269000000000002</v>
      </c>
      <c r="J84" s="3">
        <v>-0.12411</v>
      </c>
      <c r="K84" s="3">
        <v>-0.11317000000000001</v>
      </c>
      <c r="L84" s="3">
        <v>0.14793000000000001</v>
      </c>
      <c r="M84" s="8">
        <v>0.20341999999999999</v>
      </c>
      <c r="O84" s="9">
        <v>2.7380000000000002E-2</v>
      </c>
      <c r="P84" s="10">
        <v>-0.51649</v>
      </c>
      <c r="Q84" s="11">
        <v>0.85585</v>
      </c>
      <c r="S84" s="7">
        <v>-0.51253468381294798</v>
      </c>
      <c r="T84" s="3">
        <v>-0.85525240333214003</v>
      </c>
      <c r="U84" s="3">
        <v>4.9570354680281099</v>
      </c>
      <c r="V84" s="3">
        <v>2.5508139956880001E-2</v>
      </c>
      <c r="W84" s="3">
        <v>5.1024312375791997E-2</v>
      </c>
      <c r="X84" s="3">
        <v>-9.0774572634760107E-3</v>
      </c>
      <c r="Y84" s="7">
        <v>-0.34029126482191202</v>
      </c>
      <c r="Z84" s="3">
        <v>-0.17563273449057501</v>
      </c>
      <c r="AA84" s="3">
        <v>-0.50877886156882601</v>
      </c>
      <c r="AB84" s="3">
        <v>-0.118677494795271</v>
      </c>
      <c r="AC84" s="3">
        <v>-0.52269297097843503</v>
      </c>
      <c r="AD84" s="8">
        <v>0.18716693966075201</v>
      </c>
      <c r="AF84" s="7">
        <v>-0.34030857059242503</v>
      </c>
      <c r="AG84" s="3">
        <v>-0.17563100022105649</v>
      </c>
      <c r="AH84" s="3">
        <v>-0.50877886156882601</v>
      </c>
      <c r="AI84" s="3">
        <v>-0.11876448996825151</v>
      </c>
      <c r="AJ84" s="3">
        <v>-0.52272652816208154</v>
      </c>
      <c r="AK84" s="8">
        <v>0.18725742037529403</v>
      </c>
    </row>
    <row r="85" spans="2:37">
      <c r="B85" s="7">
        <v>-5.6499999999999996E-3</v>
      </c>
      <c r="C85" s="3">
        <v>-9.2700000000000005E-3</v>
      </c>
      <c r="D85" s="3">
        <v>3.79E-3</v>
      </c>
      <c r="E85" s="3">
        <v>3.2744200000000001</v>
      </c>
      <c r="F85" s="3">
        <v>0.19778999999999999</v>
      </c>
      <c r="G85" s="3">
        <v>-7.3200000000000001E-2</v>
      </c>
      <c r="H85" s="3">
        <v>-0.12356</v>
      </c>
      <c r="I85" s="3">
        <v>-0.19688</v>
      </c>
      <c r="J85" s="3">
        <v>0.11316</v>
      </c>
      <c r="K85" s="3">
        <v>3.6600000000000001E-2</v>
      </c>
      <c r="L85" s="3">
        <v>-0.16718</v>
      </c>
      <c r="M85" s="8">
        <v>-0.18683</v>
      </c>
      <c r="S85" s="7">
        <v>6.7765108626269997E-3</v>
      </c>
      <c r="T85" s="3">
        <v>1.272515426979E-3</v>
      </c>
      <c r="U85" s="3">
        <v>2.5508139956880001E-2</v>
      </c>
      <c r="V85" s="3">
        <v>4.7990650700631097</v>
      </c>
      <c r="W85" s="3">
        <v>1.9854418064199599</v>
      </c>
      <c r="X85" s="3">
        <v>1.5386463070177201</v>
      </c>
      <c r="Y85" s="7">
        <v>5.980617067302E-2</v>
      </c>
      <c r="Z85" s="3">
        <v>0.11014892578978799</v>
      </c>
      <c r="AA85" s="3">
        <v>0.11885148514123201</v>
      </c>
      <c r="AB85" s="3">
        <v>-8.9308044880982998E-2</v>
      </c>
      <c r="AC85" s="3">
        <v>5.6207657613291002E-2</v>
      </c>
      <c r="AD85" s="8">
        <v>-1.385663420463E-2</v>
      </c>
      <c r="AF85" s="7">
        <f t="array" ref="AF85:AH87">(Y85:AA87-S91:U93)/2</f>
        <v>5.9741376736437E-2</v>
      </c>
      <c r="AG85" s="3">
        <v>0.11010981623944199</v>
      </c>
      <c r="AH85" s="3">
        <v>0.11876448996825151</v>
      </c>
      <c r="AI85" s="3">
        <f t="array" ref="AI85:AK87">(AB85:AD87+V91:X93)/2</f>
        <v>-8.9308044880982998E-2</v>
      </c>
      <c r="AJ85" s="3">
        <v>5.6109885787041E-2</v>
      </c>
      <c r="AK85" s="8">
        <v>-1.3816200542604001E-2</v>
      </c>
    </row>
    <row r="86" spans="2:37">
      <c r="B86" s="7">
        <v>1.345E-2</v>
      </c>
      <c r="C86" s="3">
        <v>3.5099999999999999E-2</v>
      </c>
      <c r="D86" s="3">
        <v>-3.0120000000000001E-2</v>
      </c>
      <c r="E86" s="3">
        <v>0.19778999999999999</v>
      </c>
      <c r="F86" s="3">
        <v>8.9370899999999995</v>
      </c>
      <c r="G86" s="3">
        <v>-0.19905</v>
      </c>
      <c r="H86" s="3">
        <v>0.12123</v>
      </c>
      <c r="I86" s="3">
        <v>0.39272000000000001</v>
      </c>
      <c r="J86" s="3">
        <v>-0.14795</v>
      </c>
      <c r="K86" s="3">
        <v>-0.16725999999999999</v>
      </c>
      <c r="L86" s="3">
        <v>0.15018999999999999</v>
      </c>
      <c r="M86" s="8">
        <v>0.18002000000000001</v>
      </c>
      <c r="O86" s="4">
        <v>-0.82133999999999996</v>
      </c>
      <c r="P86" s="5">
        <v>-0.49968000000000001</v>
      </c>
      <c r="Q86" s="6">
        <v>-0.27518999999999999</v>
      </c>
      <c r="S86" s="7">
        <v>2.4201046913883001E-2</v>
      </c>
      <c r="T86" s="3">
        <v>4.6108863965350104E-3</v>
      </c>
      <c r="U86" s="3">
        <v>5.1024312375791997E-2</v>
      </c>
      <c r="V86" s="3">
        <v>1.9854418064199599</v>
      </c>
      <c r="W86" s="3">
        <v>5.8629642056154996</v>
      </c>
      <c r="X86" s="3">
        <v>1.83103672913645</v>
      </c>
      <c r="Y86" s="7">
        <v>0.38632970042280601</v>
      </c>
      <c r="Z86" s="3">
        <v>0.19314303903280999</v>
      </c>
      <c r="AA86" s="3">
        <v>0.52276008534572804</v>
      </c>
      <c r="AB86" s="3">
        <v>5.6012113960790998E-2</v>
      </c>
      <c r="AC86" s="3">
        <v>0.47247848989123897</v>
      </c>
      <c r="AD86" s="8">
        <v>-0.15098022257576599</v>
      </c>
      <c r="AF86" s="7">
        <v>0.386318843141715</v>
      </c>
      <c r="AG86" s="3">
        <v>0.193137848410151</v>
      </c>
      <c r="AH86" s="3">
        <v>0.52272652816208154</v>
      </c>
      <c r="AI86" s="3">
        <v>5.6109885787041E-2</v>
      </c>
      <c r="AJ86" s="3">
        <v>0.47247848989123897</v>
      </c>
      <c r="AK86" s="8">
        <v>-0.15105237717306549</v>
      </c>
    </row>
    <row r="87" spans="2:37">
      <c r="B87" s="7">
        <v>7.4900000000000001E-3</v>
      </c>
      <c r="C87" s="3">
        <v>2.7320000000000001E-2</v>
      </c>
      <c r="D87" s="3">
        <v>-2.7140000000000001E-2</v>
      </c>
      <c r="E87" s="3">
        <v>-7.3200000000000001E-2</v>
      </c>
      <c r="F87" s="3">
        <v>-0.19905</v>
      </c>
      <c r="G87" s="3">
        <v>3.7531099999999999</v>
      </c>
      <c r="H87" s="3">
        <v>8.7169999999999997E-2</v>
      </c>
      <c r="I87" s="3">
        <v>0.48435</v>
      </c>
      <c r="J87" s="3">
        <v>-0.20352000000000001</v>
      </c>
      <c r="K87" s="3">
        <v>-0.18701000000000001</v>
      </c>
      <c r="L87" s="3">
        <v>0.18004000000000001</v>
      </c>
      <c r="M87" s="8">
        <v>0.27388000000000001</v>
      </c>
      <c r="O87" s="7">
        <v>0.56977999999999995</v>
      </c>
      <c r="P87" s="3">
        <v>-0.69535000000000002</v>
      </c>
      <c r="Q87" s="8">
        <v>-0.43798999999999999</v>
      </c>
      <c r="S87" s="7">
        <v>1.5279205093800101E-4</v>
      </c>
      <c r="T87" s="3">
        <v>-5.5662281728199804E-4</v>
      </c>
      <c r="U87" s="3">
        <v>-9.0774572634760003E-3</v>
      </c>
      <c r="V87" s="3">
        <v>1.5386463070177201</v>
      </c>
      <c r="W87" s="3">
        <v>1.83103672913645</v>
      </c>
      <c r="X87" s="3">
        <v>5.3025557042377898</v>
      </c>
      <c r="Y87" s="9">
        <v>-8.4103582945880995E-2</v>
      </c>
      <c r="Z87" s="10">
        <v>-9.7085190068342E-2</v>
      </c>
      <c r="AA87" s="10">
        <v>-0.18734790108983601</v>
      </c>
      <c r="AB87" s="10">
        <v>-1.3775766880577999E-2</v>
      </c>
      <c r="AC87" s="10">
        <v>-0.151124531770365</v>
      </c>
      <c r="AD87" s="11">
        <v>7.7496448759496003E-2</v>
      </c>
      <c r="AF87" s="9">
        <v>-8.4073903769341499E-2</v>
      </c>
      <c r="AG87" s="10">
        <v>-9.7055787106818003E-2</v>
      </c>
      <c r="AH87" s="10">
        <v>-0.18725742037529403</v>
      </c>
      <c r="AI87" s="10">
        <v>-1.3816200542604001E-2</v>
      </c>
      <c r="AJ87" s="10">
        <v>-0.15105237717306549</v>
      </c>
      <c r="AK87" s="11">
        <v>7.7496448759496003E-2</v>
      </c>
    </row>
    <row r="88" spans="2:37">
      <c r="B88" s="7">
        <v>-3.687E-2</v>
      </c>
      <c r="C88" s="3">
        <v>-0.14882000000000001</v>
      </c>
      <c r="D88" s="3">
        <v>0.10466</v>
      </c>
      <c r="E88" s="3">
        <v>-0.12356</v>
      </c>
      <c r="F88" s="3">
        <v>0.12123</v>
      </c>
      <c r="G88" s="3">
        <v>8.7169999999999997E-2</v>
      </c>
      <c r="H88" s="3">
        <v>3.1775199999999999</v>
      </c>
      <c r="I88" s="3">
        <v>3.3849999999999998E-2</v>
      </c>
      <c r="J88" s="3">
        <v>-4.0999999999999999E-4</v>
      </c>
      <c r="K88" s="3">
        <v>4.8300000000000001E-3</v>
      </c>
      <c r="L88" s="3">
        <v>-1.089E-2</v>
      </c>
      <c r="M88" s="8">
        <v>-4.4999999999999997E-3</v>
      </c>
      <c r="O88" s="9">
        <v>2.75E-2</v>
      </c>
      <c r="P88" s="10">
        <v>-0.51654</v>
      </c>
      <c r="Q88" s="11">
        <v>0.85582000000000003</v>
      </c>
      <c r="S88" s="4">
        <v>-0.164001605128344</v>
      </c>
      <c r="T88" s="5">
        <v>-8.6879117181582005E-2</v>
      </c>
      <c r="U88" s="5">
        <v>-0.34029126482191202</v>
      </c>
      <c r="V88" s="5">
        <v>5.980617067302E-2</v>
      </c>
      <c r="W88" s="5">
        <v>0.38632970042280601</v>
      </c>
      <c r="X88" s="6">
        <v>-8.4103582945880995E-2</v>
      </c>
      <c r="Y88" s="3">
        <v>3.4699576648253498</v>
      </c>
      <c r="Z88" s="3">
        <v>0.41677077990325201</v>
      </c>
      <c r="AA88" s="3">
        <v>-0.51286967959070995</v>
      </c>
      <c r="AB88" s="3">
        <v>-6.7084574478929997E-3</v>
      </c>
      <c r="AC88" s="3">
        <v>-2.0161740891348E-2</v>
      </c>
      <c r="AD88" s="8">
        <v>-1.059031850076E-3</v>
      </c>
      <c r="AE88" s="3" t="s">
        <v>46</v>
      </c>
      <c r="AF88" s="7">
        <f t="array" ref="AF88:AK93">TRANSPOSE(AF82:AK87)</f>
        <v>-0.164001605128344</v>
      </c>
      <c r="AG88" s="3">
        <v>-8.6883496863467996E-2</v>
      </c>
      <c r="AH88" s="3">
        <v>-0.34030857059242503</v>
      </c>
      <c r="AI88" s="3">
        <v>5.9741376736437E-2</v>
      </c>
      <c r="AJ88" s="3">
        <v>0.386318843141715</v>
      </c>
      <c r="AK88" s="8">
        <v>-8.4073903769341499E-2</v>
      </c>
    </row>
    <row r="89" spans="2:37">
      <c r="B89" s="7">
        <v>-0.1489</v>
      </c>
      <c r="C89" s="3">
        <v>-0.56423999999999996</v>
      </c>
      <c r="D89" s="3">
        <v>0.31269000000000002</v>
      </c>
      <c r="E89" s="3">
        <v>-0.19688</v>
      </c>
      <c r="F89" s="3">
        <v>0.39272000000000001</v>
      </c>
      <c r="G89" s="3">
        <v>0.48435</v>
      </c>
      <c r="H89" s="3">
        <v>3.3849999999999998E-2</v>
      </c>
      <c r="I89" s="3">
        <v>3.4245700000000001</v>
      </c>
      <c r="J89" s="3">
        <v>7.1730000000000002E-2</v>
      </c>
      <c r="K89" s="3">
        <v>7.4200000000000004E-3</v>
      </c>
      <c r="L89" s="3">
        <v>-3.2779999999999997E-2</v>
      </c>
      <c r="M89" s="8">
        <v>-2.6249999999999999E-2</v>
      </c>
      <c r="S89" s="7">
        <v>-8.6887876545354001E-2</v>
      </c>
      <c r="T89" s="3">
        <v>-5.2438123572807999E-2</v>
      </c>
      <c r="U89" s="3">
        <v>-0.17563273449057501</v>
      </c>
      <c r="V89" s="3">
        <v>0.11014892578978799</v>
      </c>
      <c r="W89" s="3">
        <v>0.19314303903280999</v>
      </c>
      <c r="X89" s="8">
        <v>-9.7085190068342E-2</v>
      </c>
      <c r="Y89" s="3">
        <v>0.41677077990325201</v>
      </c>
      <c r="Z89" s="3">
        <v>3.7786138047547202</v>
      </c>
      <c r="AA89" s="3">
        <v>-0.85629195509220002</v>
      </c>
      <c r="AB89" s="3">
        <v>-3.8353771696499998E-3</v>
      </c>
      <c r="AC89" s="3">
        <v>-5.1612503284869998E-3</v>
      </c>
      <c r="AD89" s="8">
        <v>1.360902877822E-3</v>
      </c>
      <c r="AF89" s="7">
        <v>-8.6883496863467996E-2</v>
      </c>
      <c r="AG89" s="3">
        <v>-5.2438123572807999E-2</v>
      </c>
      <c r="AH89" s="3">
        <v>-0.17563100022105649</v>
      </c>
      <c r="AI89" s="3">
        <v>0.11010981623944199</v>
      </c>
      <c r="AJ89" s="3">
        <v>0.193137848410151</v>
      </c>
      <c r="AK89" s="8">
        <v>-9.7055787106818003E-2</v>
      </c>
    </row>
    <row r="90" spans="2:37">
      <c r="B90" s="7">
        <v>0.1047</v>
      </c>
      <c r="C90" s="3">
        <v>0.31269000000000002</v>
      </c>
      <c r="D90" s="3">
        <v>-0.12411</v>
      </c>
      <c r="E90" s="3">
        <v>0.11316</v>
      </c>
      <c r="F90" s="3">
        <v>-0.14795</v>
      </c>
      <c r="G90" s="3">
        <v>-0.20352000000000001</v>
      </c>
      <c r="H90" s="3">
        <v>-4.0999999999999999E-4</v>
      </c>
      <c r="I90" s="3">
        <v>7.1730000000000002E-2</v>
      </c>
      <c r="J90" s="3">
        <v>5.5992899999999999</v>
      </c>
      <c r="K90" s="3">
        <v>-6.0600000000000003E-3</v>
      </c>
      <c r="L90" s="3">
        <v>2.691E-2</v>
      </c>
      <c r="M90" s="8">
        <v>2.5590000000000002E-2</v>
      </c>
      <c r="S90" s="7">
        <v>-0.34032587636293798</v>
      </c>
      <c r="T90" s="3">
        <v>-0.17562926595153799</v>
      </c>
      <c r="U90" s="3">
        <v>-0.50877886156882601</v>
      </c>
      <c r="V90" s="3">
        <v>0.11885148514123201</v>
      </c>
      <c r="W90" s="3">
        <v>0.52276008534572804</v>
      </c>
      <c r="X90" s="8">
        <v>-0.18734790108983601</v>
      </c>
      <c r="Y90" s="3">
        <v>-0.51286967959070995</v>
      </c>
      <c r="Z90" s="3">
        <v>-0.85629195509220002</v>
      </c>
      <c r="AA90" s="3">
        <v>4.9528011643575196</v>
      </c>
      <c r="AB90" s="3">
        <v>-2.2244226390864E-2</v>
      </c>
      <c r="AC90" s="3">
        <v>-4.8119458864032003E-2</v>
      </c>
      <c r="AD90" s="8">
        <v>9.5093306932200108E-3</v>
      </c>
      <c r="AF90" s="7">
        <v>-0.34030857059242503</v>
      </c>
      <c r="AG90" s="3">
        <v>-0.17563100022105649</v>
      </c>
      <c r="AH90" s="3">
        <v>-0.50877886156882601</v>
      </c>
      <c r="AI90" s="3">
        <v>0.11876448996825151</v>
      </c>
      <c r="AJ90" s="3">
        <v>0.52272652816208154</v>
      </c>
      <c r="AK90" s="8">
        <v>-0.18725742037529403</v>
      </c>
    </row>
    <row r="91" spans="2:37">
      <c r="B91" s="7">
        <v>0.12361</v>
      </c>
      <c r="C91" s="3">
        <v>0.19696</v>
      </c>
      <c r="D91" s="3">
        <v>-0.11317000000000001</v>
      </c>
      <c r="E91" s="3">
        <v>3.6600000000000001E-2</v>
      </c>
      <c r="F91" s="3">
        <v>-0.16725999999999999</v>
      </c>
      <c r="G91" s="3">
        <v>-0.18701000000000001</v>
      </c>
      <c r="H91" s="3">
        <v>4.8300000000000001E-3</v>
      </c>
      <c r="I91" s="3">
        <v>7.4200000000000004E-3</v>
      </c>
      <c r="J91" s="3">
        <v>-6.0600000000000003E-3</v>
      </c>
      <c r="K91" s="3">
        <v>3.2726999999999999</v>
      </c>
      <c r="L91" s="3">
        <v>0.19781000000000001</v>
      </c>
      <c r="M91" s="8">
        <v>-7.3510000000000006E-2</v>
      </c>
      <c r="S91" s="7">
        <v>-5.9676582799854001E-2</v>
      </c>
      <c r="T91" s="3">
        <v>-0.11007070668909601</v>
      </c>
      <c r="U91" s="3">
        <v>-0.118677494795271</v>
      </c>
      <c r="V91" s="3">
        <v>-8.9308044880982998E-2</v>
      </c>
      <c r="W91" s="3">
        <v>5.6012113960790998E-2</v>
      </c>
      <c r="X91" s="8">
        <v>-1.3775766880577999E-2</v>
      </c>
      <c r="Y91" s="3">
        <v>-6.7084574478929997E-3</v>
      </c>
      <c r="Z91" s="3">
        <v>-3.8353771696499998E-3</v>
      </c>
      <c r="AA91" s="3">
        <v>-2.2244226390864E-2</v>
      </c>
      <c r="AB91" s="3">
        <v>4.7956135141284397</v>
      </c>
      <c r="AC91" s="3">
        <v>1.98292271143201</v>
      </c>
      <c r="AD91" s="8">
        <v>1.53985862323637</v>
      </c>
      <c r="AF91" s="7">
        <v>-5.9741376736437E-2</v>
      </c>
      <c r="AG91" s="3">
        <v>-0.11010981623944199</v>
      </c>
      <c r="AH91" s="3">
        <v>-0.11876448996825151</v>
      </c>
      <c r="AI91" s="3">
        <v>-8.9308044880982998E-2</v>
      </c>
      <c r="AJ91" s="3">
        <v>5.6109885787041E-2</v>
      </c>
      <c r="AK91" s="8">
        <v>-1.3816200542604001E-2</v>
      </c>
    </row>
    <row r="92" spans="2:37">
      <c r="B92" s="7">
        <v>-0.12121999999999999</v>
      </c>
      <c r="C92" s="3">
        <v>-0.39262999999999998</v>
      </c>
      <c r="D92" s="3">
        <v>0.14793000000000001</v>
      </c>
      <c r="E92" s="3">
        <v>-0.16718</v>
      </c>
      <c r="F92" s="3">
        <v>0.15018999999999999</v>
      </c>
      <c r="G92" s="3">
        <v>0.18004000000000001</v>
      </c>
      <c r="H92" s="3">
        <v>-1.089E-2</v>
      </c>
      <c r="I92" s="3">
        <v>-3.2779999999999997E-2</v>
      </c>
      <c r="J92" s="3">
        <v>2.691E-2</v>
      </c>
      <c r="K92" s="3">
        <v>0.19781000000000001</v>
      </c>
      <c r="L92" s="3">
        <v>8.9326500000000006</v>
      </c>
      <c r="M92" s="8">
        <v>-0.2016</v>
      </c>
      <c r="S92" s="7">
        <v>-0.38630798586062398</v>
      </c>
      <c r="T92" s="3">
        <v>-0.193132657787492</v>
      </c>
      <c r="U92" s="3">
        <v>-0.52269297097843503</v>
      </c>
      <c r="V92" s="3">
        <v>5.6207657613291002E-2</v>
      </c>
      <c r="W92" s="3">
        <v>0.47247848989123897</v>
      </c>
      <c r="X92" s="8">
        <v>-0.151124531770365</v>
      </c>
      <c r="Y92" s="3">
        <v>-2.0161740891348E-2</v>
      </c>
      <c r="Z92" s="3">
        <v>-5.1612503284869998E-3</v>
      </c>
      <c r="AA92" s="3">
        <v>-4.8119458864032003E-2</v>
      </c>
      <c r="AB92" s="3">
        <v>1.98292271143201</v>
      </c>
      <c r="AC92" s="3">
        <v>5.8577195866971197</v>
      </c>
      <c r="AD92" s="8">
        <v>1.83207042555354</v>
      </c>
      <c r="AF92" s="7">
        <v>-0.386318843141715</v>
      </c>
      <c r="AG92" s="3">
        <v>-0.193137848410151</v>
      </c>
      <c r="AH92" s="3">
        <v>-0.52272652816208154</v>
      </c>
      <c r="AI92" s="3">
        <v>5.6109885787041E-2</v>
      </c>
      <c r="AJ92" s="3">
        <v>0.47247848989123897</v>
      </c>
      <c r="AK92" s="8">
        <v>-0.15105237717306549</v>
      </c>
    </row>
    <row r="93" spans="2:37">
      <c r="B93" s="9">
        <v>-8.72E-2</v>
      </c>
      <c r="C93" s="10">
        <v>-0.48416999999999999</v>
      </c>
      <c r="D93" s="10">
        <v>0.20341999999999999</v>
      </c>
      <c r="E93" s="10">
        <v>-0.18683</v>
      </c>
      <c r="F93" s="10">
        <v>0.18002000000000001</v>
      </c>
      <c r="G93" s="10">
        <v>0.27388000000000001</v>
      </c>
      <c r="H93" s="10">
        <v>-4.4999999999999997E-3</v>
      </c>
      <c r="I93" s="10">
        <v>-2.6249999999999999E-2</v>
      </c>
      <c r="J93" s="10">
        <v>2.5590000000000002E-2</v>
      </c>
      <c r="K93" s="10">
        <v>-7.3510000000000006E-2</v>
      </c>
      <c r="L93" s="10">
        <v>-0.2016</v>
      </c>
      <c r="M93" s="11">
        <v>3.7482700000000002</v>
      </c>
      <c r="S93" s="9">
        <v>8.4044224592802003E-2</v>
      </c>
      <c r="T93" s="10">
        <v>9.7026384145294006E-2</v>
      </c>
      <c r="U93" s="10">
        <v>0.18716693966075201</v>
      </c>
      <c r="V93" s="10">
        <v>-1.385663420463E-2</v>
      </c>
      <c r="W93" s="10">
        <v>-0.15098022257576599</v>
      </c>
      <c r="X93" s="11">
        <v>7.7496448759496003E-2</v>
      </c>
      <c r="Y93" s="10">
        <v>-1.059031850076E-3</v>
      </c>
      <c r="Z93" s="10">
        <v>1.360902877822E-3</v>
      </c>
      <c r="AA93" s="10">
        <v>9.5093306932200004E-3</v>
      </c>
      <c r="AB93" s="10">
        <v>1.53985862323637</v>
      </c>
      <c r="AC93" s="10">
        <v>1.83207042555354</v>
      </c>
      <c r="AD93" s="11">
        <v>5.3003255191614498</v>
      </c>
      <c r="AF93" s="9">
        <v>8.4073903769341499E-2</v>
      </c>
      <c r="AG93" s="10">
        <v>9.7055787106818003E-2</v>
      </c>
      <c r="AH93" s="10">
        <v>0.18725742037529403</v>
      </c>
      <c r="AI93" s="10">
        <v>-1.3816200542604001E-2</v>
      </c>
      <c r="AJ93" s="10">
        <v>-0.15105237717306549</v>
      </c>
      <c r="AK93" s="11">
        <v>7.7496448759496003E-2</v>
      </c>
    </row>
    <row r="95" spans="2:37">
      <c r="B95" s="3" t="s">
        <v>49</v>
      </c>
    </row>
    <row r="96" spans="2:37">
      <c r="B96" s="4">
        <v>3.17137</v>
      </c>
      <c r="C96" s="5">
        <v>4.8399999999999999E-2</v>
      </c>
      <c r="D96" s="5">
        <v>-1.8579999999999999E-2</v>
      </c>
      <c r="E96" s="5">
        <v>8.1399999999999997E-3</v>
      </c>
      <c r="F96" s="5">
        <v>1.414E-2</v>
      </c>
      <c r="G96" s="5">
        <v>-1.9499999999999999E-3</v>
      </c>
      <c r="H96" s="5">
        <v>-8.795E-2</v>
      </c>
      <c r="I96" s="5">
        <v>0.13924</v>
      </c>
      <c r="J96" s="5">
        <v>-7.3160000000000003E-2</v>
      </c>
      <c r="K96" s="5">
        <v>-9.7239999999999993E-2</v>
      </c>
      <c r="L96" s="5">
        <v>-8.4330000000000002E-2</v>
      </c>
      <c r="M96" s="6">
        <v>-3.4349999999999999E-2</v>
      </c>
      <c r="O96" s="4">
        <v>-0.82074000000000003</v>
      </c>
      <c r="P96" s="5">
        <v>-0.50124999999999997</v>
      </c>
      <c r="Q96" s="6">
        <v>-0.27411999999999997</v>
      </c>
      <c r="S96" s="4">
        <v>3.4721566045593799</v>
      </c>
      <c r="T96" s="5">
        <v>0.42437343965175001</v>
      </c>
      <c r="U96" s="5">
        <v>-0.49078948002432299</v>
      </c>
      <c r="V96" s="5">
        <v>2.706758150951E-3</v>
      </c>
      <c r="W96" s="5">
        <v>-4.2836865811999997E-3</v>
      </c>
      <c r="X96" s="5">
        <v>1.2640967309497E-2</v>
      </c>
      <c r="Y96" s="4">
        <v>-4.9490553467194998E-2</v>
      </c>
      <c r="Z96" s="5">
        <v>-2.9331404687848998E-2</v>
      </c>
      <c r="AA96" s="5">
        <v>-4.8126762221113999E-2</v>
      </c>
      <c r="AB96" s="5">
        <v>2.4575696885861E-2</v>
      </c>
      <c r="AC96" s="5">
        <v>9.4932355721684999E-2</v>
      </c>
      <c r="AD96" s="6">
        <v>-0.101055490586636</v>
      </c>
      <c r="AE96" s="12" t="s">
        <v>45</v>
      </c>
      <c r="AF96" s="4">
        <f t="array" ref="AF96:AH98">(Y96:AA98+S102:U104)/2</f>
        <v>-4.9490553467194998E-2</v>
      </c>
      <c r="AG96" s="5">
        <v>-2.9327208952184498E-2</v>
      </c>
      <c r="AH96" s="5">
        <v>-4.8139588985872998E-2</v>
      </c>
      <c r="AI96" s="5">
        <f t="array" ref="AI96:AK98">(AB96:AD98-V102:X104)/2</f>
        <v>2.4609121495325001E-2</v>
      </c>
      <c r="AJ96" s="5">
        <v>9.4970856333539994E-2</v>
      </c>
      <c r="AK96" s="6">
        <v>-0.101066786404338</v>
      </c>
    </row>
    <row r="97" spans="2:39">
      <c r="B97" s="7">
        <v>4.8399999999999999E-2</v>
      </c>
      <c r="C97" s="3">
        <v>3.4389699999999999</v>
      </c>
      <c r="D97" s="3">
        <v>6.6420000000000007E-2</v>
      </c>
      <c r="E97" s="3">
        <v>-7.7600000000000004E-3</v>
      </c>
      <c r="F97" s="3">
        <v>-1.021E-2</v>
      </c>
      <c r="G97" s="3">
        <v>-2.376E-2</v>
      </c>
      <c r="H97" s="3">
        <v>0.13916999999999999</v>
      </c>
      <c r="I97" s="3">
        <v>-0.45671</v>
      </c>
      <c r="J97" s="3">
        <v>0.16270999999999999</v>
      </c>
      <c r="K97" s="3">
        <v>0.10990999999999999</v>
      </c>
      <c r="L97" s="3">
        <v>0.20602999999999999</v>
      </c>
      <c r="M97" s="8">
        <v>0.36919000000000002</v>
      </c>
      <c r="O97" s="7">
        <v>0.57055</v>
      </c>
      <c r="P97" s="3">
        <v>-0.69440000000000002</v>
      </c>
      <c r="Q97" s="8">
        <v>-0.4385</v>
      </c>
      <c r="S97" s="7">
        <v>0.42437343965175001</v>
      </c>
      <c r="T97" s="3">
        <v>3.7821648346866201</v>
      </c>
      <c r="U97" s="3">
        <v>-0.87069147984197504</v>
      </c>
      <c r="V97" s="3">
        <v>-1.8661969123770002E-2</v>
      </c>
      <c r="W97" s="3">
        <v>-1.35826647611E-2</v>
      </c>
      <c r="X97" s="3">
        <v>2.1363641018750002E-3</v>
      </c>
      <c r="Y97" s="7">
        <v>-2.9323013216519998E-2</v>
      </c>
      <c r="Z97" s="3">
        <v>-0.22817890697535001</v>
      </c>
      <c r="AA97" s="3">
        <v>-0.29446048932634</v>
      </c>
      <c r="AB97" s="3">
        <v>0.25531068995039502</v>
      </c>
      <c r="AC97" s="3">
        <v>0.16000446911629501</v>
      </c>
      <c r="AD97" s="8">
        <v>-0.11751110237541</v>
      </c>
      <c r="AF97" s="7">
        <v>-2.9327208952184498E-2</v>
      </c>
      <c r="AG97" s="3">
        <v>-0.22817890697535001</v>
      </c>
      <c r="AH97" s="3">
        <v>-0.2944741540717965</v>
      </c>
      <c r="AI97" s="3">
        <v>0.25529448067307348</v>
      </c>
      <c r="AJ97" s="3">
        <v>0.1600645005717575</v>
      </c>
      <c r="AK97" s="8">
        <v>-0.1175441851637445</v>
      </c>
    </row>
    <row r="98" spans="2:39">
      <c r="B98" s="7">
        <v>-1.8579999999999999E-2</v>
      </c>
      <c r="C98" s="3">
        <v>6.6420000000000007E-2</v>
      </c>
      <c r="D98" s="3">
        <v>5.6175800000000002</v>
      </c>
      <c r="E98" s="3">
        <v>5.4799999999999996E-3</v>
      </c>
      <c r="F98" s="3">
        <v>-5.7600000000000004E-3</v>
      </c>
      <c r="G98" s="3">
        <v>5.6699999999999997E-3</v>
      </c>
      <c r="H98" s="3">
        <v>-7.3139999999999997E-2</v>
      </c>
      <c r="I98" s="3">
        <v>0.16278999999999999</v>
      </c>
      <c r="J98" s="3">
        <v>-2.4660000000000001E-2</v>
      </c>
      <c r="K98" s="3">
        <v>-2.3040000000000001E-2</v>
      </c>
      <c r="L98" s="3">
        <v>-2.921E-2</v>
      </c>
      <c r="M98" s="8">
        <v>-8.0280000000000004E-2</v>
      </c>
      <c r="O98" s="9">
        <v>2.945E-2</v>
      </c>
      <c r="P98" s="10">
        <v>-0.51629000000000003</v>
      </c>
      <c r="Q98" s="11">
        <v>0.85590999999999995</v>
      </c>
      <c r="S98" s="7">
        <v>-0.49078948002432299</v>
      </c>
      <c r="T98" s="3">
        <v>-0.87069147984197504</v>
      </c>
      <c r="U98" s="3">
        <v>4.9736538307196998</v>
      </c>
      <c r="V98" s="3">
        <v>-1.2391566715135E-2</v>
      </c>
      <c r="W98" s="3">
        <v>-2.9093812721099998E-3</v>
      </c>
      <c r="X98" s="3">
        <v>1.4476064268088999E-2</v>
      </c>
      <c r="Y98" s="7">
        <v>-4.8152415750631998E-2</v>
      </c>
      <c r="Z98" s="3">
        <v>-0.294487818817253</v>
      </c>
      <c r="AA98" s="3">
        <v>-0.29164977570957701</v>
      </c>
      <c r="AB98" s="3">
        <v>0.203594799266059</v>
      </c>
      <c r="AC98" s="3">
        <v>0.16184766986521201</v>
      </c>
      <c r="AD98" s="8">
        <v>-0.156008653350143</v>
      </c>
      <c r="AF98" s="7">
        <v>-4.8139588985872998E-2</v>
      </c>
      <c r="AG98" s="3">
        <v>-0.2944741540717965</v>
      </c>
      <c r="AH98" s="3">
        <v>-0.29164977570957701</v>
      </c>
      <c r="AI98" s="3">
        <v>0.203590325021938</v>
      </c>
      <c r="AJ98" s="3">
        <v>0.16190993799265352</v>
      </c>
      <c r="AK98" s="8">
        <v>-0.156058206366716</v>
      </c>
    </row>
    <row r="99" spans="2:39">
      <c r="B99" s="7">
        <v>8.1399999999999997E-3</v>
      </c>
      <c r="C99" s="3">
        <v>-7.7600000000000004E-3</v>
      </c>
      <c r="D99" s="3">
        <v>5.4799999999999996E-3</v>
      </c>
      <c r="E99" s="3">
        <v>3.2694399999999999</v>
      </c>
      <c r="F99" s="3">
        <v>0.20154</v>
      </c>
      <c r="G99" s="3">
        <v>-6.6309999999999994E-2</v>
      </c>
      <c r="H99" s="3">
        <v>9.7159999999999996E-2</v>
      </c>
      <c r="I99" s="3">
        <v>-0.10985</v>
      </c>
      <c r="J99" s="3">
        <v>2.3019999999999999E-2</v>
      </c>
      <c r="K99" s="3">
        <v>-1.558E-2</v>
      </c>
      <c r="L99" s="3">
        <v>3.3099999999999997E-2</v>
      </c>
      <c r="M99" s="8">
        <v>5.5050000000000002E-2</v>
      </c>
      <c r="S99" s="7">
        <v>2.706758150951E-3</v>
      </c>
      <c r="T99" s="3">
        <v>-1.8661969123770002E-2</v>
      </c>
      <c r="U99" s="3">
        <v>-1.2391566715135E-2</v>
      </c>
      <c r="V99" s="3">
        <v>4.8240851592457297</v>
      </c>
      <c r="W99" s="3">
        <v>2.0112969744246301</v>
      </c>
      <c r="X99" s="3">
        <v>1.54626406982452</v>
      </c>
      <c r="Y99" s="7">
        <v>-2.4642546104789002E-2</v>
      </c>
      <c r="Z99" s="3">
        <v>-0.25527827139575199</v>
      </c>
      <c r="AA99" s="3">
        <v>-0.20358585077781699</v>
      </c>
      <c r="AB99" s="3">
        <v>8.7404506133582999E-2</v>
      </c>
      <c r="AC99" s="3">
        <v>9.7514071708670005E-2</v>
      </c>
      <c r="AD99" s="8">
        <v>-9.5822692100667003E-2</v>
      </c>
      <c r="AF99" s="7">
        <f t="array" ref="AF99:AH101">(Y99:AA101-S105:U107)/2</f>
        <v>-2.4609121495325001E-2</v>
      </c>
      <c r="AG99" s="3">
        <v>-0.25529448067307348</v>
      </c>
      <c r="AH99" s="3">
        <v>-0.203590325021938</v>
      </c>
      <c r="AI99" s="3">
        <f t="array" ref="AI99:AK101">(AB99:AD101+V105:X107)/2</f>
        <v>8.7404506133582999E-2</v>
      </c>
      <c r="AJ99" s="3">
        <v>9.7533550909495004E-2</v>
      </c>
      <c r="AK99" s="8">
        <v>-9.5840754956689506E-2</v>
      </c>
    </row>
    <row r="100" spans="2:39">
      <c r="B100" s="7">
        <v>1.414E-2</v>
      </c>
      <c r="C100" s="3">
        <v>-1.021E-2</v>
      </c>
      <c r="D100" s="3">
        <v>-5.7600000000000004E-3</v>
      </c>
      <c r="E100" s="3">
        <v>0.20154</v>
      </c>
      <c r="F100" s="3">
        <v>8.9759899999999995</v>
      </c>
      <c r="G100" s="3">
        <v>-0.18817999999999999</v>
      </c>
      <c r="H100" s="3">
        <v>8.4279999999999994E-2</v>
      </c>
      <c r="I100" s="3">
        <v>-0.20616999999999999</v>
      </c>
      <c r="J100" s="3">
        <v>2.92E-2</v>
      </c>
      <c r="K100" s="3">
        <v>3.3099999999999997E-2</v>
      </c>
      <c r="L100" s="3">
        <v>3.0290000000000001E-2</v>
      </c>
      <c r="M100" s="8">
        <v>7.1879999999999999E-2</v>
      </c>
      <c r="O100" s="4">
        <v>-0.82074000000000003</v>
      </c>
      <c r="P100" s="5">
        <v>-0.50114999999999998</v>
      </c>
      <c r="Q100" s="6">
        <v>-0.27428000000000002</v>
      </c>
      <c r="S100" s="7">
        <v>-4.2836865811999997E-3</v>
      </c>
      <c r="T100" s="3">
        <v>-1.35826647611E-2</v>
      </c>
      <c r="U100" s="3">
        <v>-2.9093812721099998E-3</v>
      </c>
      <c r="V100" s="3">
        <v>2.0112969744246301</v>
      </c>
      <c r="W100" s="3">
        <v>5.8735444224578996</v>
      </c>
      <c r="X100" s="3">
        <v>1.8374486022758201</v>
      </c>
      <c r="Y100" s="7">
        <v>-9.5009356945395002E-2</v>
      </c>
      <c r="Z100" s="3">
        <v>-0.16012453202721999</v>
      </c>
      <c r="AA100" s="3">
        <v>-0.161972206120095</v>
      </c>
      <c r="AB100" s="3">
        <v>9.7553030110320002E-2</v>
      </c>
      <c r="AC100" s="3">
        <v>4.6873362174335E-2</v>
      </c>
      <c r="AD100" s="8">
        <v>-9.2565836707685006E-2</v>
      </c>
      <c r="AF100" s="7">
        <v>-9.4970856333539994E-2</v>
      </c>
      <c r="AG100" s="3">
        <v>-0.1600645005717575</v>
      </c>
      <c r="AH100" s="3">
        <v>-0.16190993799265352</v>
      </c>
      <c r="AI100" s="3">
        <v>9.7533550909495004E-2</v>
      </c>
      <c r="AJ100" s="3">
        <v>4.6873362174335E-2</v>
      </c>
      <c r="AK100" s="8">
        <v>-9.2535284989222005E-2</v>
      </c>
    </row>
    <row r="101" spans="2:39">
      <c r="B101" s="7">
        <v>-1.9499999999999999E-3</v>
      </c>
      <c r="C101" s="3">
        <v>-2.376E-2</v>
      </c>
      <c r="D101" s="3">
        <v>5.6699999999999997E-3</v>
      </c>
      <c r="E101" s="3">
        <v>-6.6309999999999994E-2</v>
      </c>
      <c r="F101" s="3">
        <v>-0.18817999999999999</v>
      </c>
      <c r="G101" s="3">
        <v>3.7560600000000002</v>
      </c>
      <c r="H101" s="3">
        <v>3.4290000000000001E-2</v>
      </c>
      <c r="I101" s="3">
        <v>-0.36934</v>
      </c>
      <c r="J101" s="3">
        <v>8.029E-2</v>
      </c>
      <c r="K101" s="3">
        <v>5.5100000000000003E-2</v>
      </c>
      <c r="L101" s="3">
        <v>7.1809999999999999E-2</v>
      </c>
      <c r="M101" s="8">
        <v>0.24636</v>
      </c>
      <c r="O101" s="7">
        <v>0.57054000000000005</v>
      </c>
      <c r="P101" s="3">
        <v>-0.69440000000000002</v>
      </c>
      <c r="Q101" s="8">
        <v>-0.43851000000000001</v>
      </c>
      <c r="S101" s="7">
        <v>1.2640967309497E-2</v>
      </c>
      <c r="T101" s="3">
        <v>2.1363641018750002E-3</v>
      </c>
      <c r="U101" s="3">
        <v>1.4476064268088999E-2</v>
      </c>
      <c r="V101" s="3">
        <v>1.54626406982452</v>
      </c>
      <c r="W101" s="3">
        <v>1.8374486022758201</v>
      </c>
      <c r="X101" s="3">
        <v>5.3038965797424202</v>
      </c>
      <c r="Y101" s="9">
        <v>0.10107808222204</v>
      </c>
      <c r="Z101" s="10">
        <v>0.117577267952079</v>
      </c>
      <c r="AA101" s="10">
        <v>0.156107759383289</v>
      </c>
      <c r="AB101" s="10">
        <v>-9.5858817812711994E-2</v>
      </c>
      <c r="AC101" s="10">
        <v>-9.2504733270759004E-2</v>
      </c>
      <c r="AD101" s="11">
        <v>0.126793345531445</v>
      </c>
      <c r="AF101" s="9">
        <v>0.101066786404338</v>
      </c>
      <c r="AG101" s="10">
        <v>0.1175441851637445</v>
      </c>
      <c r="AH101" s="10">
        <v>0.156058206366716</v>
      </c>
      <c r="AI101" s="10">
        <v>-9.5840754956689506E-2</v>
      </c>
      <c r="AJ101" s="10">
        <v>-9.2535284989222005E-2</v>
      </c>
      <c r="AK101" s="11">
        <v>0.126793345531445</v>
      </c>
    </row>
    <row r="102" spans="2:39">
      <c r="B102" s="7">
        <v>-8.795E-2</v>
      </c>
      <c r="C102" s="3">
        <v>0.13916999999999999</v>
      </c>
      <c r="D102" s="3">
        <v>-7.3139999999999997E-2</v>
      </c>
      <c r="E102" s="3">
        <v>9.7159999999999996E-2</v>
      </c>
      <c r="F102" s="3">
        <v>8.4279999999999994E-2</v>
      </c>
      <c r="G102" s="3">
        <v>3.4290000000000001E-2</v>
      </c>
      <c r="H102" s="3">
        <v>3.1709800000000001</v>
      </c>
      <c r="I102" s="3">
        <v>4.8590000000000001E-2</v>
      </c>
      <c r="J102" s="3">
        <v>-1.789E-2</v>
      </c>
      <c r="K102" s="3">
        <v>-9.3399999999999993E-3</v>
      </c>
      <c r="L102" s="3">
        <v>-1.2290000000000001E-2</v>
      </c>
      <c r="M102" s="8">
        <v>4.4799999999999996E-3</v>
      </c>
      <c r="O102" s="9">
        <v>2.93E-2</v>
      </c>
      <c r="P102" s="10">
        <v>-0.51639000000000002</v>
      </c>
      <c r="Q102" s="11">
        <v>0.85585</v>
      </c>
      <c r="S102" s="4">
        <v>-4.9490553467194998E-2</v>
      </c>
      <c r="T102" s="5">
        <v>-2.9323013216519998E-2</v>
      </c>
      <c r="U102" s="5">
        <v>-4.8152415750631998E-2</v>
      </c>
      <c r="V102" s="5">
        <v>-2.4642546104789002E-2</v>
      </c>
      <c r="W102" s="5">
        <v>-9.5009356945395002E-2</v>
      </c>
      <c r="X102" s="6">
        <v>0.10107808222204</v>
      </c>
      <c r="Y102" s="3">
        <v>3.47189235976531</v>
      </c>
      <c r="Z102" s="3">
        <v>0.42406782510452201</v>
      </c>
      <c r="AA102" s="3">
        <v>-0.491270834787705</v>
      </c>
      <c r="AB102" s="3">
        <v>-4.0472994793909998E-3</v>
      </c>
      <c r="AC102" s="3">
        <v>8.3866006807350006E-3</v>
      </c>
      <c r="AD102" s="8">
        <v>-1.3298609495988E-2</v>
      </c>
      <c r="AE102" s="3" t="s">
        <v>46</v>
      </c>
      <c r="AF102" s="7">
        <f t="array" ref="AF102:AK107">TRANSPOSE(AF96:AK101)</f>
        <v>-4.9490553467194998E-2</v>
      </c>
      <c r="AG102" s="3">
        <v>-2.9327208952184498E-2</v>
      </c>
      <c r="AH102" s="3">
        <v>-4.8139588985872998E-2</v>
      </c>
      <c r="AI102" s="3">
        <v>-2.4609121495325001E-2</v>
      </c>
      <c r="AJ102" s="3">
        <v>-9.4970856333539994E-2</v>
      </c>
      <c r="AK102" s="8">
        <v>0.101066786404338</v>
      </c>
    </row>
    <row r="103" spans="2:39">
      <c r="B103" s="7">
        <v>0.13924</v>
      </c>
      <c r="C103" s="3">
        <v>-0.45671</v>
      </c>
      <c r="D103" s="3">
        <v>0.16278999999999999</v>
      </c>
      <c r="E103" s="3">
        <v>-0.10985</v>
      </c>
      <c r="F103" s="3">
        <v>-0.20616999999999999</v>
      </c>
      <c r="G103" s="3">
        <v>-0.36934</v>
      </c>
      <c r="H103" s="3">
        <v>4.8590000000000001E-2</v>
      </c>
      <c r="I103" s="3">
        <v>3.4369100000000001</v>
      </c>
      <c r="J103" s="3">
        <v>6.7180000000000004E-2</v>
      </c>
      <c r="K103" s="3">
        <v>4.4400000000000004E-3</v>
      </c>
      <c r="L103" s="3">
        <v>1.119E-2</v>
      </c>
      <c r="M103" s="8">
        <v>2.3709999999999998E-2</v>
      </c>
      <c r="S103" s="7">
        <v>-2.9331404687848998E-2</v>
      </c>
      <c r="T103" s="3">
        <v>-0.22817890697535001</v>
      </c>
      <c r="U103" s="3">
        <v>-0.294487818817253</v>
      </c>
      <c r="V103" s="3">
        <v>-0.25527827139575199</v>
      </c>
      <c r="W103" s="3">
        <v>-0.16012453202721999</v>
      </c>
      <c r="X103" s="8">
        <v>0.117577267952079</v>
      </c>
      <c r="Y103" s="3">
        <v>0.42406782510452201</v>
      </c>
      <c r="Z103" s="3">
        <v>3.7802533153934998</v>
      </c>
      <c r="AA103" s="3">
        <v>-0.86986502303453195</v>
      </c>
      <c r="AB103" s="3">
        <v>1.5561087765427001E-2</v>
      </c>
      <c r="AC103" s="3">
        <v>1.4074225957857E-2</v>
      </c>
      <c r="AD103" s="8">
        <v>-1.045096848644E-3</v>
      </c>
      <c r="AF103" s="7">
        <v>-2.9327208952184498E-2</v>
      </c>
      <c r="AG103" s="3">
        <v>-0.22817890697535001</v>
      </c>
      <c r="AH103" s="3">
        <v>-0.2944741540717965</v>
      </c>
      <c r="AI103" s="3">
        <v>-0.25529448067307348</v>
      </c>
      <c r="AJ103" s="3">
        <v>-0.1600645005717575</v>
      </c>
      <c r="AK103" s="8">
        <v>0.1175441851637445</v>
      </c>
    </row>
    <row r="104" spans="2:39">
      <c r="B104" s="7">
        <v>-7.3160000000000003E-2</v>
      </c>
      <c r="C104" s="3">
        <v>0.16270999999999999</v>
      </c>
      <c r="D104" s="3">
        <v>-2.4660000000000001E-2</v>
      </c>
      <c r="E104" s="3">
        <v>2.3019999999999999E-2</v>
      </c>
      <c r="F104" s="3">
        <v>2.92E-2</v>
      </c>
      <c r="G104" s="3">
        <v>8.029E-2</v>
      </c>
      <c r="H104" s="3">
        <v>-1.789E-2</v>
      </c>
      <c r="I104" s="3">
        <v>6.7180000000000004E-2</v>
      </c>
      <c r="J104" s="3">
        <v>5.6135599999999997</v>
      </c>
      <c r="K104" s="3">
        <v>-8.3000000000000001E-3</v>
      </c>
      <c r="L104" s="3">
        <v>5.13E-3</v>
      </c>
      <c r="M104" s="8">
        <v>-5.8700000000000002E-3</v>
      </c>
      <c r="S104" s="7">
        <v>-4.8126762221113999E-2</v>
      </c>
      <c r="T104" s="3">
        <v>-0.29446048932634</v>
      </c>
      <c r="U104" s="3">
        <v>-0.29164977570957701</v>
      </c>
      <c r="V104" s="3">
        <v>-0.20358585077781699</v>
      </c>
      <c r="W104" s="3">
        <v>-0.161972206120095</v>
      </c>
      <c r="X104" s="8">
        <v>0.156107759383289</v>
      </c>
      <c r="Y104" s="3">
        <v>-0.491270834787705</v>
      </c>
      <c r="Z104" s="3">
        <v>-0.86986502303453195</v>
      </c>
      <c r="AA104" s="3">
        <v>4.9692717269190103</v>
      </c>
      <c r="AB104" s="3">
        <v>1.3512664041426E-2</v>
      </c>
      <c r="AC104" s="3">
        <v>3.21107672102E-3</v>
      </c>
      <c r="AD104" s="8">
        <v>-1.4046687507086E-2</v>
      </c>
      <c r="AF104" s="7">
        <v>-4.8139588985872998E-2</v>
      </c>
      <c r="AG104" s="3">
        <v>-0.2944741540717965</v>
      </c>
      <c r="AH104" s="3">
        <v>-0.29164977570957701</v>
      </c>
      <c r="AI104" s="3">
        <v>-0.203590325021938</v>
      </c>
      <c r="AJ104" s="3">
        <v>-0.16190993799265352</v>
      </c>
      <c r="AK104" s="8">
        <v>0.156058206366716</v>
      </c>
    </row>
    <row r="105" spans="2:39">
      <c r="B105" s="7">
        <v>-9.7239999999999993E-2</v>
      </c>
      <c r="C105" s="3">
        <v>0.10990999999999999</v>
      </c>
      <c r="D105" s="3">
        <v>-2.3040000000000001E-2</v>
      </c>
      <c r="E105" s="3">
        <v>-1.558E-2</v>
      </c>
      <c r="F105" s="3">
        <v>3.3099999999999997E-2</v>
      </c>
      <c r="G105" s="3">
        <v>5.5100000000000003E-2</v>
      </c>
      <c r="H105" s="3">
        <v>-9.3399999999999993E-3</v>
      </c>
      <c r="I105" s="3">
        <v>4.4400000000000004E-3</v>
      </c>
      <c r="J105" s="3">
        <v>-8.3000000000000001E-3</v>
      </c>
      <c r="K105" s="3">
        <v>3.2682600000000002</v>
      </c>
      <c r="L105" s="3">
        <v>0.20119999999999999</v>
      </c>
      <c r="M105" s="8">
        <v>-6.5909999999999996E-2</v>
      </c>
      <c r="S105" s="7">
        <v>2.4575696885861E-2</v>
      </c>
      <c r="T105" s="3">
        <v>0.25531068995039502</v>
      </c>
      <c r="U105" s="3">
        <v>0.203594799266059</v>
      </c>
      <c r="V105" s="3">
        <v>8.7404506133582999E-2</v>
      </c>
      <c r="W105" s="3">
        <v>9.7553030110320002E-2</v>
      </c>
      <c r="X105" s="8">
        <v>-9.5858817812711994E-2</v>
      </c>
      <c r="Y105" s="3">
        <v>-4.0472994793909998E-3</v>
      </c>
      <c r="Z105" s="3">
        <v>1.5561087765427001E-2</v>
      </c>
      <c r="AA105" s="3">
        <v>1.3512664041426E-2</v>
      </c>
      <c r="AB105" s="3">
        <v>4.8198276926904304</v>
      </c>
      <c r="AC105" s="3">
        <v>2.0076321726463302</v>
      </c>
      <c r="AD105" s="8">
        <v>1.5451555111933</v>
      </c>
      <c r="AF105" s="7">
        <v>2.4609121495325001E-2</v>
      </c>
      <c r="AG105" s="3">
        <v>0.25529448067307348</v>
      </c>
      <c r="AH105" s="3">
        <v>0.203590325021938</v>
      </c>
      <c r="AI105" s="3">
        <v>8.7404506133582999E-2</v>
      </c>
      <c r="AJ105" s="3">
        <v>9.7533550909495004E-2</v>
      </c>
      <c r="AK105" s="8">
        <v>-9.5840754956689506E-2</v>
      </c>
    </row>
    <row r="106" spans="2:39">
      <c r="B106" s="7">
        <v>-8.4330000000000002E-2</v>
      </c>
      <c r="C106" s="3">
        <v>0.20602999999999999</v>
      </c>
      <c r="D106" s="3">
        <v>-2.921E-2</v>
      </c>
      <c r="E106" s="3">
        <v>3.3099999999999997E-2</v>
      </c>
      <c r="F106" s="3">
        <v>3.0290000000000001E-2</v>
      </c>
      <c r="G106" s="3">
        <v>7.1809999999999999E-2</v>
      </c>
      <c r="H106" s="3">
        <v>-1.2290000000000001E-2</v>
      </c>
      <c r="I106" s="3">
        <v>1.119E-2</v>
      </c>
      <c r="J106" s="3">
        <v>5.13E-3</v>
      </c>
      <c r="K106" s="3">
        <v>0.20119999999999999</v>
      </c>
      <c r="L106" s="3">
        <v>8.9682999999999993</v>
      </c>
      <c r="M106" s="8">
        <v>-0.19012999999999999</v>
      </c>
      <c r="S106" s="7">
        <v>9.4932355721684999E-2</v>
      </c>
      <c r="T106" s="3">
        <v>0.16000446911629501</v>
      </c>
      <c r="U106" s="3">
        <v>0.16184766986521201</v>
      </c>
      <c r="V106" s="3">
        <v>9.7514071708670005E-2</v>
      </c>
      <c r="W106" s="3">
        <v>4.6873362174335E-2</v>
      </c>
      <c r="X106" s="8">
        <v>-9.2504733270759004E-2</v>
      </c>
      <c r="Y106" s="3">
        <v>8.3866006807350006E-3</v>
      </c>
      <c r="Z106" s="3">
        <v>1.4074225957857E-2</v>
      </c>
      <c r="AA106" s="3">
        <v>3.21107672102E-3</v>
      </c>
      <c r="AB106" s="3">
        <v>2.0076321726463302</v>
      </c>
      <c r="AC106" s="3">
        <v>5.8676780891990701</v>
      </c>
      <c r="AD106" s="8">
        <v>1.8373594145502401</v>
      </c>
      <c r="AF106" s="7">
        <v>9.4970856333539994E-2</v>
      </c>
      <c r="AG106" s="3">
        <v>0.1600645005717575</v>
      </c>
      <c r="AH106" s="3">
        <v>0.16190993799265352</v>
      </c>
      <c r="AI106" s="3">
        <v>9.7533550909495004E-2</v>
      </c>
      <c r="AJ106" s="3">
        <v>4.6873362174335E-2</v>
      </c>
      <c r="AK106" s="8">
        <v>-9.2535284989222005E-2</v>
      </c>
    </row>
    <row r="107" spans="2:39">
      <c r="B107" s="9">
        <v>-3.4349999999999999E-2</v>
      </c>
      <c r="C107" s="10">
        <v>0.36919000000000002</v>
      </c>
      <c r="D107" s="10">
        <v>-8.0280000000000004E-2</v>
      </c>
      <c r="E107" s="10">
        <v>5.5050000000000002E-2</v>
      </c>
      <c r="F107" s="10">
        <v>7.1879999999999999E-2</v>
      </c>
      <c r="G107" s="10">
        <v>0.24636</v>
      </c>
      <c r="H107" s="10">
        <v>4.4799999999999996E-3</v>
      </c>
      <c r="I107" s="10">
        <v>2.3709999999999998E-2</v>
      </c>
      <c r="J107" s="10">
        <v>-5.8700000000000002E-3</v>
      </c>
      <c r="K107" s="10">
        <v>-6.5909999999999996E-2</v>
      </c>
      <c r="L107" s="10">
        <v>-0.19012999999999999</v>
      </c>
      <c r="M107" s="11">
        <v>3.7526700000000002</v>
      </c>
      <c r="S107" s="9">
        <v>-0.101055490586636</v>
      </c>
      <c r="T107" s="10">
        <v>-0.11751110237541</v>
      </c>
      <c r="U107" s="10">
        <v>-0.156008653350143</v>
      </c>
      <c r="V107" s="10">
        <v>-9.5822692100667003E-2</v>
      </c>
      <c r="W107" s="10">
        <v>-9.2565836707685006E-2</v>
      </c>
      <c r="X107" s="11">
        <v>0.126793345531445</v>
      </c>
      <c r="Y107" s="10">
        <v>-1.3298609495988E-2</v>
      </c>
      <c r="Z107" s="10">
        <v>-1.045096848644E-3</v>
      </c>
      <c r="AA107" s="10">
        <v>-1.4046687507086E-2</v>
      </c>
      <c r="AB107" s="10">
        <v>1.5451555111933</v>
      </c>
      <c r="AC107" s="10">
        <v>1.8373594145502401</v>
      </c>
      <c r="AD107" s="11">
        <v>5.3016960202262</v>
      </c>
      <c r="AF107" s="9">
        <v>-0.101066786404338</v>
      </c>
      <c r="AG107" s="10">
        <v>-0.1175441851637445</v>
      </c>
      <c r="AH107" s="10">
        <v>-0.156058206366716</v>
      </c>
      <c r="AI107" s="10">
        <v>-9.5840754956689506E-2</v>
      </c>
      <c r="AJ107" s="10">
        <v>-9.2535284989222005E-2</v>
      </c>
      <c r="AK107" s="11">
        <v>0.126793345531445</v>
      </c>
    </row>
    <row r="109" spans="2:39">
      <c r="B109" s="3" t="s">
        <v>50</v>
      </c>
      <c r="N109" s="3" t="s">
        <v>51</v>
      </c>
      <c r="Z109" s="3" t="s">
        <v>51</v>
      </c>
      <c r="AA109" s="3" t="s">
        <v>40</v>
      </c>
      <c r="AK109" s="3" t="s">
        <v>51</v>
      </c>
      <c r="AL109" s="3" t="s">
        <v>40</v>
      </c>
      <c r="AM109" s="3" t="s">
        <v>44</v>
      </c>
    </row>
    <row r="209" spans="14:23">
      <c r="O209" s="3" t="s">
        <v>52</v>
      </c>
    </row>
    <row r="210" spans="14:23">
      <c r="O210" s="3" t="s">
        <v>53</v>
      </c>
      <c r="P210" s="3" t="s">
        <v>54</v>
      </c>
      <c r="Q210" s="3" t="s">
        <v>55</v>
      </c>
      <c r="R210" s="3" t="s">
        <v>56</v>
      </c>
      <c r="S210" s="3" t="s">
        <v>57</v>
      </c>
      <c r="T210" s="3" t="s">
        <v>58</v>
      </c>
      <c r="U210" s="3" t="s">
        <v>59</v>
      </c>
      <c r="V210" s="3" t="s">
        <v>51</v>
      </c>
      <c r="W210" s="3" t="s">
        <v>59</v>
      </c>
    </row>
    <row r="211" spans="14:23">
      <c r="N211" s="3" t="s">
        <v>60</v>
      </c>
      <c r="O211" s="3">
        <v>56</v>
      </c>
      <c r="P211" s="3">
        <v>32</v>
      </c>
      <c r="Q211" s="3">
        <v>56.6</v>
      </c>
      <c r="R211" s="3">
        <v>55</v>
      </c>
      <c r="S211" s="3">
        <v>37</v>
      </c>
      <c r="T211" s="3">
        <v>62</v>
      </c>
      <c r="U211" s="3">
        <f t="shared" ref="U211:U213" si="0">T211*0.903</f>
        <v>55.986000000000004</v>
      </c>
      <c r="V211" s="3">
        <v>50</v>
      </c>
      <c r="W211" s="3">
        <f t="shared" ref="W211:W213" si="1">V211*0.903</f>
        <v>45.15</v>
      </c>
    </row>
    <row r="212" spans="14:23">
      <c r="N212" s="3" t="s">
        <v>61</v>
      </c>
      <c r="O212" s="3">
        <v>65</v>
      </c>
      <c r="P212" s="3">
        <v>40</v>
      </c>
      <c r="Q212" s="3">
        <v>62.4</v>
      </c>
      <c r="R212" s="3">
        <v>65</v>
      </c>
      <c r="S212" s="3">
        <v>50</v>
      </c>
      <c r="T212" s="3">
        <v>78</v>
      </c>
      <c r="U212" s="3">
        <f t="shared" si="0"/>
        <v>70.433999999999997</v>
      </c>
      <c r="V212" s="3">
        <v>77</v>
      </c>
      <c r="W212" s="3">
        <f t="shared" si="1"/>
        <v>69.531000000000006</v>
      </c>
    </row>
    <row r="213" spans="14:23">
      <c r="N213" s="3" t="s">
        <v>62</v>
      </c>
      <c r="O213" s="3">
        <v>103</v>
      </c>
      <c r="P213" s="3">
        <v>88</v>
      </c>
      <c r="Q213" s="3">
        <v>96.2</v>
      </c>
      <c r="R213" s="3">
        <v>91</v>
      </c>
      <c r="S213" s="3">
        <v>98</v>
      </c>
      <c r="T213" s="3">
        <v>121</v>
      </c>
      <c r="U213" s="3">
        <f t="shared" si="0"/>
        <v>109.26300000000001</v>
      </c>
      <c r="V213" s="3">
        <v>150</v>
      </c>
      <c r="W213" s="3">
        <f t="shared" si="1"/>
        <v>135.45000000000002</v>
      </c>
    </row>
  </sheetData>
  <phoneticPr fontId="5" type="noConversion"/>
  <conditionalFormatting sqref="B4:G9">
    <cfRule type="colorScale" priority="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:K6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:R9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:Y9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F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M23">
    <cfRule type="colorScale" priority="4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:Q14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:AD23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:AK23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:Q18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17:AZ28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:M37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6:Q28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6:AD37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6:AK3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0:Q32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30:AZ41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32:AK3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0:M51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0:Q42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0:AD51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0:AK4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4:Q46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6:AK5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4:M6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4:Q56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54:AD65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4:AK59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8:Q60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0:AK6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8:M79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68:Q70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68:AD79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8:AK73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72:Q7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74:AK79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2:M93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2:Q84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2:AD93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2:AK87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6:Q88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8:AK93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96:M107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96:Q98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6:AD107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6:AK101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0:Q102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02:AK10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O194"/>
  <sheetViews>
    <sheetView zoomScale="50" zoomScaleNormal="50" workbookViewId="0">
      <selection activeCell="AY36" sqref="AY36"/>
    </sheetView>
  </sheetViews>
  <sheetFormatPr baseColWidth="10" defaultColWidth="8.83203125" defaultRowHeight="14"/>
  <cols>
    <col min="27" max="29" width="9.1640625" bestFit="1" customWidth="1"/>
    <col min="30" max="31" width="13.83203125" bestFit="1" customWidth="1"/>
    <col min="32" max="32" width="9.1640625" bestFit="1" customWidth="1"/>
    <col min="51" max="52" width="13.83203125" bestFit="1" customWidth="1"/>
    <col min="53" max="53" width="12.6640625" bestFit="1" customWidth="1"/>
  </cols>
  <sheetData>
    <row r="1" spans="1:67">
      <c r="A1" s="1" t="s">
        <v>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7">
      <c r="A2" s="3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47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7" ht="15" thickBot="1">
      <c r="A3" s="3"/>
      <c r="B3" s="3">
        <v>13</v>
      </c>
      <c r="C3" s="3"/>
      <c r="D3" s="3"/>
      <c r="E3" s="3"/>
      <c r="F3" s="3"/>
      <c r="G3" s="3"/>
      <c r="H3" s="3"/>
      <c r="I3" s="3" t="s">
        <v>5</v>
      </c>
      <c r="J3" s="3"/>
      <c r="K3" s="3"/>
      <c r="L3" s="3"/>
      <c r="M3" s="3" t="s">
        <v>39</v>
      </c>
      <c r="N3" s="3"/>
      <c r="O3" s="3"/>
      <c r="P3" s="3"/>
      <c r="Q3" s="3"/>
      <c r="R3" s="3"/>
      <c r="S3" s="3"/>
      <c r="T3" s="3" t="s">
        <v>40</v>
      </c>
      <c r="U3" s="3"/>
      <c r="V3" s="3"/>
      <c r="W3" s="3"/>
      <c r="X3" s="3"/>
      <c r="Y3" s="3"/>
      <c r="Z3" s="3"/>
      <c r="AA3" s="3" t="s">
        <v>41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46" t="s">
        <v>84</v>
      </c>
      <c r="AP3" s="46" t="s">
        <v>85</v>
      </c>
      <c r="AV3" s="46" t="s">
        <v>86</v>
      </c>
      <c r="BA3" s="3"/>
      <c r="BD3" s="2" t="s">
        <v>6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7">
      <c r="A4" s="3"/>
      <c r="B4" s="4">
        <v>2.4435600000000002</v>
      </c>
      <c r="C4" s="5">
        <v>-0.15875</v>
      </c>
      <c r="D4" s="5">
        <v>-4.129E-2</v>
      </c>
      <c r="E4" s="5">
        <v>1.9000000000000001E-4</v>
      </c>
      <c r="F4" s="5">
        <v>5.5000000000000003E-4</v>
      </c>
      <c r="G4" s="6">
        <v>-4.8999999999999998E-4</v>
      </c>
      <c r="H4" s="3"/>
      <c r="I4" s="4">
        <v>-0.82311999999999996</v>
      </c>
      <c r="J4" s="5">
        <v>0.51046000000000002</v>
      </c>
      <c r="K4" s="6">
        <v>0.24879999999999999</v>
      </c>
      <c r="L4" s="3"/>
      <c r="M4" s="4">
        <f t="array" ref="M4:R9">MMULT(MMULT(AH4:AM9,B4:G9),TRANSPOSE(AH4:AM9))</f>
        <v>2.6629530969292601</v>
      </c>
      <c r="N4" s="5">
        <v>0.19042718391927843</v>
      </c>
      <c r="O4" s="5">
        <v>-0.31553886915932772</v>
      </c>
      <c r="P4" s="5">
        <v>6.1287373456799996E-4</v>
      </c>
      <c r="Q4" s="5">
        <v>-3.4007254586400007E-4</v>
      </c>
      <c r="R4" s="6">
        <v>-6.6690916434599995E-4</v>
      </c>
      <c r="S4" s="3"/>
      <c r="T4" s="4">
        <f t="array" ref="T4:Y9">-1*(Y12:AD17+Y26:AD31+S18:X23+S32:X37+Y40:AD45+S46:X51+Y54:AD59+S60:X65+Y68:AD73+S74:X79+Y82:AD87+S88:X93+Y96:AD101+S102:X107+Y110:AD115+S116:X121+Y124:AD129+S130:X135+Y138:AD143+S144:X149+Y152:AD157+S158:X163+Y166:AD171+S172:X177+Y180:AD185+S186:X191)</f>
        <v>2.547900840006041</v>
      </c>
      <c r="U4" s="5">
        <v>0.13154846083136318</v>
      </c>
      <c r="V4" s="5">
        <v>-0.22425649059966327</v>
      </c>
      <c r="W4" s="5">
        <v>1.3989725013910251E-3</v>
      </c>
      <c r="X4" s="5">
        <v>1.9773519336889634E-3</v>
      </c>
      <c r="Y4" s="6">
        <v>5.9182705642304208E-4</v>
      </c>
      <c r="Z4" s="3"/>
      <c r="AA4" s="4">
        <f t="array" ref="AA4:AF9">-1*(AF12:AK17+AF18:AK23+AF26:AK31+AF32:AK37+AF40:AK45+AF46:AK51+AF54:AK59+AF60:AK65+AF68:AK73+AF74:AK79+AF82:AK87+AF88:AK93+AF96:AK101+AF102:AK107+AF110:AK115+AF116:AK121+AF124:AK129+AF130:AK135+AF138:AK143+AF144:AK149+AF152:AK157+AF158:AK163+AF166:AK171+AF172:AK177+AF180:AK185+AF186:AK191)</f>
        <v>2.547900840006041</v>
      </c>
      <c r="AB4" s="5">
        <v>0.13154846083136301</v>
      </c>
      <c r="AC4" s="5">
        <v>-0.22425649059966307</v>
      </c>
      <c r="AD4" s="5">
        <v>1.3444106938820255E-17</v>
      </c>
      <c r="AE4" s="5">
        <v>1.3010426069826053E-17</v>
      </c>
      <c r="AF4" s="6">
        <v>-1.1188966420050406E-16</v>
      </c>
      <c r="AG4" s="3"/>
      <c r="AH4" s="4">
        <f t="array" ref="AH4:AJ6">I4:K6</f>
        <v>-0.82311999999999996</v>
      </c>
      <c r="AI4" s="5">
        <v>0.51046000000000002</v>
      </c>
      <c r="AJ4" s="5">
        <v>0.24879999999999999</v>
      </c>
      <c r="AK4" s="5">
        <v>0</v>
      </c>
      <c r="AL4" s="5">
        <v>0</v>
      </c>
      <c r="AM4" s="6">
        <v>0</v>
      </c>
      <c r="AN4" s="3"/>
      <c r="AO4" s="43">
        <f t="array" ref="AO4:AQ9">T4:V9</f>
        <v>2.547900840006041</v>
      </c>
      <c r="AP4" s="35">
        <v>0.13154846083136318</v>
      </c>
      <c r="AQ4" s="35">
        <v>-0.22425649059966327</v>
      </c>
      <c r="AR4" s="35">
        <f t="array" ref="AR4:AT6">W4:Y6</f>
        <v>1.3989725013910251E-3</v>
      </c>
      <c r="AS4" s="35">
        <v>1.9773519336889634E-3</v>
      </c>
      <c r="AT4" s="41">
        <v>5.9182705642304208E-4</v>
      </c>
      <c r="AV4" s="43">
        <f t="array" ref="AV4:AX9">AA4:AC9</f>
        <v>2.547900840006041</v>
      </c>
      <c r="AW4" s="35">
        <v>0.13154846083136301</v>
      </c>
      <c r="AX4" s="35">
        <v>-0.22425649059966307</v>
      </c>
      <c r="AY4" s="35">
        <f t="array" ref="AY4:BA6">AD4:AF6</f>
        <v>1.3444106938820255E-17</v>
      </c>
      <c r="AZ4" s="35">
        <v>1.3010426069826053E-17</v>
      </c>
      <c r="BA4" s="6">
        <v>-1.1188966420050406E-16</v>
      </c>
      <c r="BD4" s="13">
        <v>0.28671999999999997</v>
      </c>
      <c r="BE4" s="14">
        <v>0</v>
      </c>
      <c r="BF4" s="14">
        <v>0</v>
      </c>
      <c r="BG4" s="14">
        <v>0</v>
      </c>
      <c r="BH4" s="14">
        <v>0</v>
      </c>
      <c r="BI4" s="18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8">
        <v>0</v>
      </c>
    </row>
    <row r="5" spans="1:67">
      <c r="A5" s="3"/>
      <c r="B5" s="7">
        <v>-0.15875</v>
      </c>
      <c r="C5" s="3">
        <v>2.3161100000000001</v>
      </c>
      <c r="D5" s="3">
        <v>6.7040000000000002E-2</v>
      </c>
      <c r="E5" s="3">
        <v>-8.9999999999999998E-4</v>
      </c>
      <c r="F5" s="3">
        <v>2.2000000000000001E-4</v>
      </c>
      <c r="G5" s="8">
        <v>4.6999999999999999E-4</v>
      </c>
      <c r="H5" s="3"/>
      <c r="I5" s="7">
        <v>0.56489999999999996</v>
      </c>
      <c r="J5" s="3">
        <v>0.69133</v>
      </c>
      <c r="K5" s="8">
        <v>0.45050000000000001</v>
      </c>
      <c r="L5" s="3"/>
      <c r="M5" s="7">
        <v>0.19042718391927821</v>
      </c>
      <c r="N5" s="3">
        <v>2.5589441245387787</v>
      </c>
      <c r="O5" s="3">
        <v>-0.63470632787514414</v>
      </c>
      <c r="P5" s="3">
        <v>8.88779620396E-4</v>
      </c>
      <c r="Q5" s="3">
        <v>-3.3690802191999979E-5</v>
      </c>
      <c r="R5" s="8">
        <v>3.3644438904499997E-4</v>
      </c>
      <c r="S5" s="3"/>
      <c r="T5" s="7">
        <v>0.13154846083136304</v>
      </c>
      <c r="U5" s="3">
        <v>2.5915871190756676</v>
      </c>
      <c r="V5" s="3">
        <v>-0.49373558249670185</v>
      </c>
      <c r="W5" s="3">
        <v>1.3205077426700195E-4</v>
      </c>
      <c r="X5" s="3">
        <v>-3.0293002317911588E-4</v>
      </c>
      <c r="Y5" s="8">
        <v>-4.0163264734193469E-4</v>
      </c>
      <c r="Z5" s="3"/>
      <c r="AA5" s="7">
        <v>0.13154846083136301</v>
      </c>
      <c r="AB5" s="3">
        <v>2.5915871190756681</v>
      </c>
      <c r="AC5" s="3">
        <v>-0.49373558249670224</v>
      </c>
      <c r="AD5" s="3">
        <v>-2.688821387764051E-17</v>
      </c>
      <c r="AE5" s="3">
        <v>-1.5178830414797062E-18</v>
      </c>
      <c r="AF5" s="8">
        <v>2.8622937353617317E-17</v>
      </c>
      <c r="AG5" s="3"/>
      <c r="AH5" s="7">
        <v>0.56489999999999996</v>
      </c>
      <c r="AI5" s="3">
        <v>0.69133</v>
      </c>
      <c r="AJ5" s="3">
        <v>0.45050000000000001</v>
      </c>
      <c r="AK5" s="3">
        <v>0</v>
      </c>
      <c r="AL5" s="3">
        <v>0</v>
      </c>
      <c r="AM5" s="8">
        <v>0</v>
      </c>
      <c r="AN5" s="3"/>
      <c r="AO5" s="31">
        <v>0.13154846083136304</v>
      </c>
      <c r="AP5">
        <v>2.5915871190756676</v>
      </c>
      <c r="AQ5">
        <v>-0.49373558249670185</v>
      </c>
      <c r="AR5">
        <v>1.3205077426700195E-4</v>
      </c>
      <c r="AS5">
        <v>-3.0293002317911588E-4</v>
      </c>
      <c r="AT5" s="38">
        <v>-4.0163264734193469E-4</v>
      </c>
      <c r="AV5" s="31">
        <v>0.13154846083136301</v>
      </c>
      <c r="AW5">
        <v>2.5915871190756681</v>
      </c>
      <c r="AX5">
        <v>-0.49373558249670224</v>
      </c>
      <c r="AY5">
        <v>-2.688821387764051E-17</v>
      </c>
      <c r="AZ5">
        <v>-1.5178830414797062E-18</v>
      </c>
      <c r="BA5" s="8">
        <v>2.8622937353617317E-17</v>
      </c>
      <c r="BD5" s="15">
        <v>0</v>
      </c>
      <c r="BE5" s="2">
        <v>0.28671999999999997</v>
      </c>
      <c r="BF5" s="2">
        <v>0</v>
      </c>
      <c r="BG5" s="2">
        <v>0</v>
      </c>
      <c r="BH5" s="2">
        <v>0</v>
      </c>
      <c r="BI5" s="19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19">
        <v>0</v>
      </c>
    </row>
    <row r="6" spans="1:67" ht="15" thickBot="1">
      <c r="A6" s="3"/>
      <c r="B6" s="7">
        <v>-4.129E-2</v>
      </c>
      <c r="C6" s="3">
        <v>6.7040000000000002E-2</v>
      </c>
      <c r="D6" s="3">
        <v>3.8209900000000001</v>
      </c>
      <c r="E6" s="3">
        <v>-4.8000000000000001E-4</v>
      </c>
      <c r="F6" s="3">
        <v>3.1E-4</v>
      </c>
      <c r="G6" s="8">
        <v>-2.9E-4</v>
      </c>
      <c r="H6" s="3"/>
      <c r="I6" s="9">
        <v>5.7959999999999998E-2</v>
      </c>
      <c r="J6" s="10">
        <v>0.51136000000000004</v>
      </c>
      <c r="K6" s="11">
        <v>-0.85741000000000001</v>
      </c>
      <c r="L6" s="3"/>
      <c r="M6" s="7">
        <v>-0.31553886915932788</v>
      </c>
      <c r="N6" s="3">
        <v>-0.63470632787514392</v>
      </c>
      <c r="O6" s="3">
        <v>3.3587612171264509</v>
      </c>
      <c r="P6" s="3">
        <v>8.3608636582000048E-5</v>
      </c>
      <c r="Q6" s="3">
        <v>1.0228234286300003E-4</v>
      </c>
      <c r="R6" s="8">
        <v>-4.5918425212900004E-4</v>
      </c>
      <c r="S6" s="3"/>
      <c r="T6" s="7">
        <v>-0.22425649059966302</v>
      </c>
      <c r="U6" s="3">
        <v>-0.49373558249670163</v>
      </c>
      <c r="V6" s="3">
        <v>3.3174356987155704</v>
      </c>
      <c r="W6" s="3">
        <v>-1.9939596676969394E-3</v>
      </c>
      <c r="X6" s="3">
        <v>-9.7815707374896538E-4</v>
      </c>
      <c r="Y6" s="8">
        <v>-4.5796988427796717E-4</v>
      </c>
      <c r="Z6" s="3"/>
      <c r="AA6" s="7">
        <v>-0.22425649059966307</v>
      </c>
      <c r="AB6" s="3">
        <v>-0.49373558249670224</v>
      </c>
      <c r="AC6" s="3">
        <v>3.31743569871557</v>
      </c>
      <c r="AD6" s="3">
        <v>-5.5511151231257827E-17</v>
      </c>
      <c r="AE6" s="3">
        <v>-2.8406096919120216E-17</v>
      </c>
      <c r="AF6" s="8">
        <v>2.8189256484623115E-17</v>
      </c>
      <c r="AG6" s="3"/>
      <c r="AH6" s="7">
        <v>5.7959999999999998E-2</v>
      </c>
      <c r="AI6" s="3">
        <v>0.51136000000000004</v>
      </c>
      <c r="AJ6" s="3">
        <v>-0.85741000000000001</v>
      </c>
      <c r="AK6" s="3">
        <v>0</v>
      </c>
      <c r="AL6" s="3">
        <v>0</v>
      </c>
      <c r="AM6" s="8">
        <v>0</v>
      </c>
      <c r="AN6" s="3"/>
      <c r="AO6" s="31">
        <v>-0.22425649059966302</v>
      </c>
      <c r="AP6">
        <v>-0.49373558249670163</v>
      </c>
      <c r="AQ6">
        <v>3.3174356987155704</v>
      </c>
      <c r="AR6">
        <v>-1.9939596676969394E-3</v>
      </c>
      <c r="AS6">
        <v>-9.7815707374896538E-4</v>
      </c>
      <c r="AT6" s="38">
        <v>-4.5796988427796717E-4</v>
      </c>
      <c r="AV6" s="31">
        <v>-0.22425649059966307</v>
      </c>
      <c r="AW6">
        <v>-0.49373558249670224</v>
      </c>
      <c r="AX6">
        <v>3.31743569871557</v>
      </c>
      <c r="AY6">
        <v>-5.5511151231257827E-17</v>
      </c>
      <c r="AZ6">
        <v>-2.8406096919120216E-17</v>
      </c>
      <c r="BA6" s="8">
        <v>2.8189256484623115E-17</v>
      </c>
      <c r="BD6" s="15">
        <v>0</v>
      </c>
      <c r="BE6" s="2">
        <v>0</v>
      </c>
      <c r="BF6" s="2">
        <v>0.28671999999999997</v>
      </c>
      <c r="BG6" s="2">
        <v>0</v>
      </c>
      <c r="BH6" s="2">
        <v>0</v>
      </c>
      <c r="BI6" s="19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19">
        <v>0</v>
      </c>
    </row>
    <row r="7" spans="1:67">
      <c r="A7" s="3"/>
      <c r="B7" s="7">
        <v>1.9000000000000001E-4</v>
      </c>
      <c r="C7" s="3">
        <v>-8.9999999999999998E-4</v>
      </c>
      <c r="D7" s="3">
        <v>-4.8000000000000001E-4</v>
      </c>
      <c r="E7" s="3">
        <v>2.3548499999999999</v>
      </c>
      <c r="F7" s="3">
        <v>3.082E-2</v>
      </c>
      <c r="G7" s="8">
        <v>3.7699999999999997E-2</v>
      </c>
      <c r="H7" s="3"/>
      <c r="I7" s="3"/>
      <c r="J7" s="3"/>
      <c r="K7" s="3"/>
      <c r="L7" s="3"/>
      <c r="M7" s="7">
        <v>6.1287373456799996E-4</v>
      </c>
      <c r="N7" s="3">
        <v>8.88779620396E-4</v>
      </c>
      <c r="O7" s="3">
        <v>8.3608636582000102E-5</v>
      </c>
      <c r="P7" s="3">
        <v>3.3279290729213402</v>
      </c>
      <c r="Q7" s="3">
        <v>1.3509904815674827</v>
      </c>
      <c r="R7" s="8">
        <v>1.0853211345072484</v>
      </c>
      <c r="S7" s="3"/>
      <c r="T7" s="7">
        <v>1.3989725013909839E-3</v>
      </c>
      <c r="U7" s="3">
        <v>1.3205077426705399E-4</v>
      </c>
      <c r="V7" s="3">
        <v>-1.9939596676968856E-3</v>
      </c>
      <c r="W7" s="3">
        <v>8.3302196600838607E-3</v>
      </c>
      <c r="X7" s="3">
        <v>0.37239470567658794</v>
      </c>
      <c r="Y7" s="8">
        <v>0.65917458397803397</v>
      </c>
      <c r="Z7" s="3"/>
      <c r="AA7" s="7">
        <v>1.3444106938820255E-17</v>
      </c>
      <c r="AB7" s="3">
        <v>-2.7755575615628914E-17</v>
      </c>
      <c r="AC7" s="3">
        <v>-5.5511151231257827E-17</v>
      </c>
      <c r="AD7" s="3">
        <v>8.3302196600838069E-3</v>
      </c>
      <c r="AE7" s="3">
        <v>0.37239470567658789</v>
      </c>
      <c r="AF7" s="8">
        <v>0.65917458397803386</v>
      </c>
      <c r="AG7" s="3"/>
      <c r="AH7" s="7">
        <v>0</v>
      </c>
      <c r="AI7" s="3">
        <v>0</v>
      </c>
      <c r="AJ7" s="3">
        <v>0</v>
      </c>
      <c r="AK7" s="3">
        <f t="array" ref="AK7:AM9">I4:K6</f>
        <v>-0.82311999999999996</v>
      </c>
      <c r="AL7" s="3">
        <v>0.51046000000000002</v>
      </c>
      <c r="AM7" s="8">
        <v>0.24879999999999999</v>
      </c>
      <c r="AN7" s="3"/>
      <c r="AO7" s="31">
        <v>1.3989725013909839E-3</v>
      </c>
      <c r="AP7">
        <v>1.3205077426705399E-4</v>
      </c>
      <c r="AQ7">
        <v>-1.9939596676968856E-3</v>
      </c>
      <c r="AR7">
        <f t="array" ref="AR7:AT9">P7:R9</f>
        <v>3.3279290729213402</v>
      </c>
      <c r="AS7">
        <v>1.3509904815674827</v>
      </c>
      <c r="AT7" s="38">
        <v>1.0853211345072484</v>
      </c>
      <c r="AV7" s="31">
        <v>1.3444106938820255E-17</v>
      </c>
      <c r="AW7">
        <v>-2.7755575615628914E-17</v>
      </c>
      <c r="AX7">
        <v>-5.5511151231257827E-17</v>
      </c>
      <c r="AY7">
        <f t="array" ref="AY7:BA9">P7:R9</f>
        <v>3.3279290729213402</v>
      </c>
      <c r="AZ7">
        <v>1.3509904815674827</v>
      </c>
      <c r="BA7" s="8">
        <v>1.0853211345072484</v>
      </c>
      <c r="BD7" s="15">
        <v>0</v>
      </c>
      <c r="BE7" s="2">
        <v>0</v>
      </c>
      <c r="BF7" s="2">
        <v>0</v>
      </c>
      <c r="BG7" s="2">
        <v>0.52151000000000003</v>
      </c>
      <c r="BH7" s="2">
        <v>0</v>
      </c>
      <c r="BI7" s="19">
        <v>-1.0000000000000001E-5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19">
        <v>0</v>
      </c>
    </row>
    <row r="8" spans="1:67">
      <c r="A8" s="3"/>
      <c r="B8" s="7">
        <v>5.5000000000000003E-4</v>
      </c>
      <c r="C8" s="3">
        <v>2.2000000000000001E-4</v>
      </c>
      <c r="D8" s="3">
        <v>3.1E-4</v>
      </c>
      <c r="E8" s="3">
        <v>3.082E-2</v>
      </c>
      <c r="F8" s="3">
        <v>6.3450300000000004</v>
      </c>
      <c r="G8" s="8">
        <v>-0.10352</v>
      </c>
      <c r="H8" s="3"/>
      <c r="I8" s="3"/>
      <c r="J8" s="3"/>
      <c r="K8" s="3"/>
      <c r="L8" s="3"/>
      <c r="M8" s="7">
        <v>-3.4007254586400002E-4</v>
      </c>
      <c r="N8" s="3">
        <v>-3.3690802191999918E-5</v>
      </c>
      <c r="O8" s="3">
        <v>1.0228234286300004E-4</v>
      </c>
      <c r="P8" s="3">
        <v>1.3509904815674827</v>
      </c>
      <c r="Q8" s="3">
        <v>4.2439670886198471</v>
      </c>
      <c r="R8" s="8">
        <v>1.4347218032109259</v>
      </c>
      <c r="S8" s="3"/>
      <c r="T8" s="7">
        <v>1.977351933689002E-3</v>
      </c>
      <c r="U8" s="3">
        <v>-3.0293002317917069E-4</v>
      </c>
      <c r="V8" s="3">
        <v>-9.7815707374888342E-4</v>
      </c>
      <c r="W8" s="3">
        <v>0.37239470567658794</v>
      </c>
      <c r="X8" s="3">
        <v>1.2511361789773312</v>
      </c>
      <c r="Y8" s="8">
        <v>0.14896439334250797</v>
      </c>
      <c r="Z8" s="3"/>
      <c r="AA8" s="7">
        <v>1.3010426069826053E-17</v>
      </c>
      <c r="AB8" s="3">
        <v>-1.5178830414797062E-18</v>
      </c>
      <c r="AC8" s="3">
        <v>-2.7538735181131813E-17</v>
      </c>
      <c r="AD8" s="3">
        <v>0.37239470567658789</v>
      </c>
      <c r="AE8" s="3">
        <v>1.2511361789773314</v>
      </c>
      <c r="AF8" s="8">
        <v>0.14896439334250827</v>
      </c>
      <c r="AG8" s="3"/>
      <c r="AH8" s="7">
        <v>0</v>
      </c>
      <c r="AI8" s="3">
        <v>0</v>
      </c>
      <c r="AJ8" s="3">
        <v>0</v>
      </c>
      <c r="AK8" s="3">
        <v>0.56489999999999996</v>
      </c>
      <c r="AL8" s="3">
        <v>0.69133</v>
      </c>
      <c r="AM8" s="8">
        <v>0.45050000000000001</v>
      </c>
      <c r="AN8" s="3"/>
      <c r="AO8" s="31">
        <v>1.977351933689002E-3</v>
      </c>
      <c r="AP8">
        <v>-3.0293002317917069E-4</v>
      </c>
      <c r="AQ8">
        <v>-9.7815707374888342E-4</v>
      </c>
      <c r="AR8">
        <v>1.3509904815674827</v>
      </c>
      <c r="AS8">
        <v>4.2439670886198471</v>
      </c>
      <c r="AT8" s="38">
        <v>1.4347218032109259</v>
      </c>
      <c r="AV8" s="31">
        <v>1.3010426069826053E-17</v>
      </c>
      <c r="AW8">
        <v>-1.5178830414797062E-18</v>
      </c>
      <c r="AX8">
        <v>-2.7538735181131813E-17</v>
      </c>
      <c r="AY8">
        <v>1.3509904815674827</v>
      </c>
      <c r="AZ8">
        <v>4.2439670886198471</v>
      </c>
      <c r="BA8" s="8">
        <v>1.4347218032109259</v>
      </c>
      <c r="BD8" s="15">
        <v>0</v>
      </c>
      <c r="BE8" s="2">
        <v>0</v>
      </c>
      <c r="BF8" s="2">
        <v>0</v>
      </c>
      <c r="BG8" s="2">
        <v>0</v>
      </c>
      <c r="BH8" s="2">
        <v>0.20249</v>
      </c>
      <c r="BI8" s="19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19">
        <v>0</v>
      </c>
    </row>
    <row r="9" spans="1:67" ht="15" thickBot="1">
      <c r="A9" s="3"/>
      <c r="B9" s="9">
        <v>-4.8999999999999998E-4</v>
      </c>
      <c r="C9" s="10">
        <v>4.6999999999999999E-4</v>
      </c>
      <c r="D9" s="10">
        <v>-2.9E-4</v>
      </c>
      <c r="E9" s="10">
        <v>3.7699999999999997E-2</v>
      </c>
      <c r="F9" s="10">
        <v>-0.10352</v>
      </c>
      <c r="G9" s="11">
        <v>2.3710300000000002</v>
      </c>
      <c r="H9" s="3"/>
      <c r="I9" s="3"/>
      <c r="J9" s="3"/>
      <c r="K9" s="3"/>
      <c r="L9" s="3"/>
      <c r="M9" s="9">
        <v>-6.6690916434600006E-4</v>
      </c>
      <c r="N9" s="10">
        <v>3.3644438904500008E-4</v>
      </c>
      <c r="O9" s="10">
        <v>-4.5918425212900004E-4</v>
      </c>
      <c r="P9" s="10">
        <v>1.0853211345072482</v>
      </c>
      <c r="Q9" s="10">
        <v>1.4347218032109263</v>
      </c>
      <c r="R9" s="11">
        <v>3.4989894483704393</v>
      </c>
      <c r="S9" s="3"/>
      <c r="T9" s="9">
        <v>5.9182705642315224E-4</v>
      </c>
      <c r="U9" s="10">
        <v>-4.0163264734201275E-4</v>
      </c>
      <c r="V9" s="10">
        <v>-4.579698842779676E-4</v>
      </c>
      <c r="W9" s="10">
        <v>0.65917458397803397</v>
      </c>
      <c r="X9" s="10">
        <v>0.14896439334250822</v>
      </c>
      <c r="Y9" s="11">
        <v>-0.56090521212630207</v>
      </c>
      <c r="Z9" s="3"/>
      <c r="AA9" s="9">
        <v>-1.1188966420050406E-16</v>
      </c>
      <c r="AB9" s="10">
        <v>8.6736173798840355E-19</v>
      </c>
      <c r="AC9" s="10">
        <v>2.8189256484623115E-17</v>
      </c>
      <c r="AD9" s="10">
        <v>0.65917458397803397</v>
      </c>
      <c r="AE9" s="10">
        <v>0.1489643933425083</v>
      </c>
      <c r="AF9" s="11">
        <v>-0.56090521212630207</v>
      </c>
      <c r="AG9" s="3"/>
      <c r="AH9" s="9">
        <v>0</v>
      </c>
      <c r="AI9" s="10">
        <v>0</v>
      </c>
      <c r="AJ9" s="10">
        <v>0</v>
      </c>
      <c r="AK9" s="10">
        <v>5.7959999999999998E-2</v>
      </c>
      <c r="AL9" s="10">
        <v>0.51136000000000004</v>
      </c>
      <c r="AM9" s="11">
        <v>-0.85741000000000001</v>
      </c>
      <c r="AN9" s="3"/>
      <c r="AO9" s="32">
        <v>5.9182705642315224E-4</v>
      </c>
      <c r="AP9" s="33">
        <v>-4.0163264734201275E-4</v>
      </c>
      <c r="AQ9" s="33">
        <v>-4.579698842779676E-4</v>
      </c>
      <c r="AR9" s="33">
        <v>1.0853211345072482</v>
      </c>
      <c r="AS9" s="33">
        <v>1.4347218032109263</v>
      </c>
      <c r="AT9" s="39">
        <v>3.4989894483704393</v>
      </c>
      <c r="AV9" s="32">
        <v>-1.1188966420050406E-16</v>
      </c>
      <c r="AW9" s="33">
        <v>8.6736173798840355E-19</v>
      </c>
      <c r="AX9" s="33">
        <v>2.8189256484623115E-17</v>
      </c>
      <c r="AY9" s="33">
        <v>1.0853211345072482</v>
      </c>
      <c r="AZ9" s="33">
        <v>1.4347218032109263</v>
      </c>
      <c r="BA9" s="11">
        <v>3.4989894483704393</v>
      </c>
      <c r="BD9" s="16">
        <v>0</v>
      </c>
      <c r="BE9" s="17">
        <v>0</v>
      </c>
      <c r="BF9" s="17">
        <v>0</v>
      </c>
      <c r="BG9" s="17">
        <v>-1.0000000000000001E-5</v>
      </c>
      <c r="BH9" s="17">
        <v>0</v>
      </c>
      <c r="BI9" s="20">
        <v>0.25392999999999999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19">
        <v>0</v>
      </c>
    </row>
    <row r="10" spans="1:6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BA10" s="3"/>
      <c r="BD10" s="15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0.28539999999999999</v>
      </c>
      <c r="BK10" s="2">
        <v>0</v>
      </c>
      <c r="BL10" s="2">
        <v>0</v>
      </c>
      <c r="BM10" s="2">
        <v>0</v>
      </c>
      <c r="BN10" s="2">
        <v>0</v>
      </c>
      <c r="BO10" s="19">
        <v>0</v>
      </c>
    </row>
    <row r="11" spans="1:67" ht="15" thickBot="1">
      <c r="A11" s="3"/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39</v>
      </c>
      <c r="T11" s="3" t="s">
        <v>43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 t="s">
        <v>44</v>
      </c>
      <c r="AG11" s="3"/>
      <c r="AH11" s="3"/>
      <c r="AI11" s="3"/>
      <c r="AJ11" s="3"/>
      <c r="AK11" s="3"/>
      <c r="AL11" s="3"/>
      <c r="AM11" s="3"/>
      <c r="AN11" s="3"/>
      <c r="BA11" s="3"/>
      <c r="BD11" s="15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0.28284999999999999</v>
      </c>
      <c r="BL11" s="2">
        <v>0</v>
      </c>
      <c r="BM11" s="2">
        <v>0</v>
      </c>
      <c r="BN11" s="2">
        <v>0</v>
      </c>
      <c r="BO11" s="19">
        <v>0</v>
      </c>
    </row>
    <row r="12" spans="1:67">
      <c r="A12" s="3"/>
      <c r="B12" s="4">
        <v>2.4473400000000001</v>
      </c>
      <c r="C12" s="5">
        <v>-6.4990000000000006E-2</v>
      </c>
      <c r="D12" s="5">
        <v>-1.481E-2</v>
      </c>
      <c r="E12" s="5">
        <v>-3.63E-3</v>
      </c>
      <c r="F12" s="5">
        <v>6.28E-3</v>
      </c>
      <c r="G12" s="5">
        <v>-4.62E-3</v>
      </c>
      <c r="H12" s="5">
        <v>-0.24101</v>
      </c>
      <c r="I12" s="5">
        <v>0.22655</v>
      </c>
      <c r="J12" s="5">
        <v>0.23261999999999999</v>
      </c>
      <c r="K12" s="5">
        <v>-0.15973999999999999</v>
      </c>
      <c r="L12" s="5">
        <v>-0.29620999999999997</v>
      </c>
      <c r="M12" s="6">
        <v>0.10095999999999999</v>
      </c>
      <c r="N12" s="3"/>
      <c r="O12" s="4">
        <v>-0.82415000000000005</v>
      </c>
      <c r="P12" s="5">
        <v>0.50866999999999996</v>
      </c>
      <c r="Q12" s="6">
        <v>0.24908</v>
      </c>
      <c r="R12" s="3"/>
      <c r="S12" s="4">
        <f t="array" ref="S12:AD23">MMULT(MMULT(AM12:AX23,B12:M23),TRANSPOSE(AM12:AX23))</f>
        <v>2.5968397018848259</v>
      </c>
      <c r="T12" s="5">
        <v>0.18487472534794996</v>
      </c>
      <c r="U12" s="5">
        <v>-0.32811708262071204</v>
      </c>
      <c r="V12" s="5">
        <v>-7.8807501565429979E-3</v>
      </c>
      <c r="W12" s="5">
        <v>-1.3664525809290017E-3</v>
      </c>
      <c r="X12" s="5">
        <v>-1.3573008341566998E-2</v>
      </c>
      <c r="Y12" s="4">
        <v>-0.60300073998283799</v>
      </c>
      <c r="Z12" s="5">
        <v>-0.23850929369327603</v>
      </c>
      <c r="AA12" s="5">
        <v>0.17226177683878205</v>
      </c>
      <c r="AB12" s="5">
        <v>-1.4479119950899025E-2</v>
      </c>
      <c r="AC12" s="5">
        <v>0.445201854771618</v>
      </c>
      <c r="AD12" s="6">
        <v>0.45551078204924</v>
      </c>
      <c r="AE12" s="12" t="s">
        <v>45</v>
      </c>
      <c r="AF12" s="4">
        <f t="array" ref="AF12:AH14">0.5*(Y12:AA14+S18:U20)</f>
        <v>-0.60300073998283799</v>
      </c>
      <c r="AG12" s="5">
        <v>-0.23850311341543454</v>
      </c>
      <c r="AH12" s="5">
        <v>0.17221830237390603</v>
      </c>
      <c r="AI12" s="5">
        <f t="array" ref="AI12:AK14">0.5*(AB12:AD14-V18:X20)</f>
        <v>-1.454980312409403E-2</v>
      </c>
      <c r="AJ12" s="5">
        <v>0.44524240453325498</v>
      </c>
      <c r="AK12" s="6">
        <v>0.45515079007838349</v>
      </c>
      <c r="AL12" s="3"/>
      <c r="AM12" s="4">
        <f t="array" ref="AM12:AO14">O12:Q14</f>
        <v>-0.82415000000000005</v>
      </c>
      <c r="AN12" s="5">
        <v>0.50866999999999996</v>
      </c>
      <c r="AO12" s="5">
        <v>0.24908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6">
        <v>0</v>
      </c>
      <c r="BA12" s="3"/>
      <c r="BD12" s="15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0.37737999999999999</v>
      </c>
      <c r="BM12" s="2">
        <v>0</v>
      </c>
      <c r="BN12" s="2">
        <v>0</v>
      </c>
      <c r="BO12" s="19">
        <v>0</v>
      </c>
    </row>
    <row r="13" spans="1:67">
      <c r="A13" s="3"/>
      <c r="B13" s="7">
        <v>-6.4990000000000006E-2</v>
      </c>
      <c r="C13" s="3">
        <v>2.3400599999999998</v>
      </c>
      <c r="D13" s="3">
        <v>0.15498000000000001</v>
      </c>
      <c r="E13" s="3">
        <v>1.6100000000000001E-3</v>
      </c>
      <c r="F13" s="3">
        <v>-8.0700000000000008E-3</v>
      </c>
      <c r="G13" s="3">
        <v>6.5799999999999999E-3</v>
      </c>
      <c r="H13" s="3">
        <v>0.22655</v>
      </c>
      <c r="I13" s="3">
        <v>-0.25054999999999999</v>
      </c>
      <c r="J13" s="3">
        <v>-0.28364</v>
      </c>
      <c r="K13" s="3">
        <v>0.19725000000000001</v>
      </c>
      <c r="L13" s="3">
        <v>0.39241999999999999</v>
      </c>
      <c r="M13" s="8">
        <v>-0.14396999999999999</v>
      </c>
      <c r="N13" s="3"/>
      <c r="O13" s="7">
        <v>0.56377999999999995</v>
      </c>
      <c r="P13" s="3">
        <v>0.69469000000000003</v>
      </c>
      <c r="Q13" s="8">
        <v>0.44673000000000002</v>
      </c>
      <c r="R13" s="3"/>
      <c r="S13" s="7">
        <v>0.18487472534794996</v>
      </c>
      <c r="T13" s="3">
        <v>2.6823675889906009</v>
      </c>
      <c r="U13" s="3">
        <v>-0.58833792623394798</v>
      </c>
      <c r="V13" s="3">
        <v>-3.0271180890729999E-3</v>
      </c>
      <c r="W13" s="3">
        <v>-1.5529217405400001E-3</v>
      </c>
      <c r="X13" s="3">
        <v>-8.0125627420990012E-3</v>
      </c>
      <c r="Y13" s="7">
        <v>-0.23849693313759301</v>
      </c>
      <c r="Z13" s="3">
        <v>-0.13410236344781701</v>
      </c>
      <c r="AA13" s="3">
        <v>8.1498645395787023E-2</v>
      </c>
      <c r="AB13" s="3">
        <v>-1.3841465428461028E-2</v>
      </c>
      <c r="AC13" s="3">
        <v>0.21715995929321702</v>
      </c>
      <c r="AD13" s="8">
        <v>0.24166025763314403</v>
      </c>
      <c r="AE13" s="3"/>
      <c r="AF13" s="7">
        <v>-0.23850311341543451</v>
      </c>
      <c r="AG13" s="3">
        <v>-0.13410236344781701</v>
      </c>
      <c r="AH13" s="3">
        <v>8.1523119829227511E-2</v>
      </c>
      <c r="AI13" s="3">
        <v>-1.3920528921209017E-2</v>
      </c>
      <c r="AJ13" s="3">
        <v>0.21724776785760649</v>
      </c>
      <c r="AK13" s="8">
        <v>0.24150823154600254</v>
      </c>
      <c r="AL13" s="3"/>
      <c r="AM13" s="7">
        <v>0.56377999999999995</v>
      </c>
      <c r="AN13" s="3">
        <v>0.69469000000000003</v>
      </c>
      <c r="AO13" s="3">
        <v>0.44673000000000002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8">
        <v>0</v>
      </c>
      <c r="BA13" s="3"/>
      <c r="BD13" s="15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0.18562000000000001</v>
      </c>
      <c r="BN13" s="2">
        <v>0</v>
      </c>
      <c r="BO13" s="19">
        <v>0</v>
      </c>
    </row>
    <row r="14" spans="1:67" ht="15" thickBot="1">
      <c r="A14" s="3"/>
      <c r="B14" s="7">
        <v>-1.481E-2</v>
      </c>
      <c r="C14" s="3">
        <v>0.15498000000000001</v>
      </c>
      <c r="D14" s="3">
        <v>3.6947899999999998</v>
      </c>
      <c r="E14" s="3">
        <v>4.7299999999999998E-3</v>
      </c>
      <c r="F14" s="3">
        <v>-1.0359999999999999E-2</v>
      </c>
      <c r="G14" s="3">
        <v>7.77E-3</v>
      </c>
      <c r="H14" s="3">
        <v>0.23243</v>
      </c>
      <c r="I14" s="3">
        <v>-0.28355999999999998</v>
      </c>
      <c r="J14" s="3">
        <v>-0.27642</v>
      </c>
      <c r="K14" s="3">
        <v>0.22394</v>
      </c>
      <c r="L14" s="3">
        <v>0.36063000000000001</v>
      </c>
      <c r="M14" s="8">
        <v>-0.15875</v>
      </c>
      <c r="N14" s="3"/>
      <c r="O14" s="9">
        <v>5.4210000000000001E-2</v>
      </c>
      <c r="P14" s="10">
        <v>0.50858999999999999</v>
      </c>
      <c r="Q14" s="11">
        <v>-0.85929999999999995</v>
      </c>
      <c r="R14" s="3"/>
      <c r="S14" s="7">
        <v>-0.32811708262071199</v>
      </c>
      <c r="T14" s="3">
        <v>-0.58833792623394798</v>
      </c>
      <c r="U14" s="3">
        <v>3.2030347028808972</v>
      </c>
      <c r="V14" s="3">
        <v>4.5589933095749983E-3</v>
      </c>
      <c r="W14" s="3">
        <v>2.9259788732999498E-5</v>
      </c>
      <c r="X14" s="3">
        <v>5.5036434780509989E-3</v>
      </c>
      <c r="Y14" s="7">
        <v>0.17217482790902996</v>
      </c>
      <c r="Z14" s="3">
        <v>8.1547594262667972E-2</v>
      </c>
      <c r="AA14" s="3">
        <v>-3.0885289646760003E-2</v>
      </c>
      <c r="AB14" s="3">
        <v>3.5852301818591004E-2</v>
      </c>
      <c r="AC14" s="3">
        <v>-0.11388965095540196</v>
      </c>
      <c r="AD14" s="8">
        <v>-0.12877167432764197</v>
      </c>
      <c r="AE14" s="3"/>
      <c r="AF14" s="7">
        <v>0.17221830237390601</v>
      </c>
      <c r="AG14" s="3">
        <v>8.1523119829227497E-2</v>
      </c>
      <c r="AH14" s="3">
        <v>-3.0885289646760013E-2</v>
      </c>
      <c r="AI14" s="3">
        <v>3.5789919280140019E-2</v>
      </c>
      <c r="AJ14" s="3">
        <v>-0.11388175008008597</v>
      </c>
      <c r="AK14" s="8">
        <v>-0.12874789111813248</v>
      </c>
      <c r="AL14" s="3"/>
      <c r="AM14" s="7">
        <v>5.4210000000000001E-2</v>
      </c>
      <c r="AN14" s="3">
        <v>0.50858999999999999</v>
      </c>
      <c r="AO14" s="3">
        <v>-0.85929999999999995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8">
        <v>0</v>
      </c>
      <c r="BA14" s="3"/>
      <c r="BD14" s="15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0.45223999999999998</v>
      </c>
      <c r="BO14" s="19">
        <v>0</v>
      </c>
    </row>
    <row r="15" spans="1:67" ht="15" thickBot="1">
      <c r="A15" s="3"/>
      <c r="B15" s="7">
        <v>-3.63E-3</v>
      </c>
      <c r="C15" s="3">
        <v>1.6100000000000001E-3</v>
      </c>
      <c r="D15" s="3">
        <v>4.7299999999999998E-3</v>
      </c>
      <c r="E15" s="3">
        <v>2.00868</v>
      </c>
      <c r="F15" s="3">
        <v>0.13547999999999999</v>
      </c>
      <c r="G15" s="3">
        <v>5.8930000000000003E-2</v>
      </c>
      <c r="H15" s="3">
        <v>0.15959999999999999</v>
      </c>
      <c r="I15" s="3">
        <v>-0.19739000000000001</v>
      </c>
      <c r="J15" s="3">
        <v>-0.22391</v>
      </c>
      <c r="K15" s="3">
        <v>2.1239999999999998E-2</v>
      </c>
      <c r="L15" s="3">
        <v>0.39024999999999999</v>
      </c>
      <c r="M15" s="8">
        <v>-0.29549999999999998</v>
      </c>
      <c r="N15" s="3"/>
      <c r="O15" s="3"/>
      <c r="P15" s="3"/>
      <c r="Q15" s="3"/>
      <c r="R15" s="3"/>
      <c r="S15" s="7">
        <v>-7.8807501565429997E-3</v>
      </c>
      <c r="T15" s="3">
        <v>-3.0271180890729999E-3</v>
      </c>
      <c r="U15" s="3">
        <v>4.5589933095749992E-3</v>
      </c>
      <c r="V15" s="3">
        <v>2.9455734636882354</v>
      </c>
      <c r="W15" s="3">
        <v>1.4167249392155623</v>
      </c>
      <c r="X15" s="3">
        <v>1.0515181187849489</v>
      </c>
      <c r="Y15" s="7">
        <v>1.4620486297289025E-2</v>
      </c>
      <c r="Z15" s="3">
        <v>1.3999592413957027E-2</v>
      </c>
      <c r="AA15" s="3">
        <v>-3.5727536741689027E-2</v>
      </c>
      <c r="AB15" s="3">
        <v>-0.121624412296183</v>
      </c>
      <c r="AC15" s="3">
        <v>3.2521559952006965E-2</v>
      </c>
      <c r="AD15" s="8">
        <v>-0.20459951386096303</v>
      </c>
      <c r="AE15" s="3"/>
      <c r="AF15" s="7">
        <f t="array" ref="AF15:AH17">0.5*(Y15:AA17-S21:U23)</f>
        <v>1.454980312409402E-2</v>
      </c>
      <c r="AG15" s="3">
        <v>1.3920528921209012E-2</v>
      </c>
      <c r="AH15" s="3">
        <v>-3.5789919280140019E-2</v>
      </c>
      <c r="AI15" s="3">
        <f t="array" ref="AI15:AK17">0.5*(AB15:AD17+V21:X23)</f>
        <v>-0.12162441229618301</v>
      </c>
      <c r="AJ15" s="3">
        <v>3.2468223420104469E-2</v>
      </c>
      <c r="AK15" s="8">
        <v>-0.204475991437919</v>
      </c>
      <c r="AL15" s="3"/>
      <c r="AM15" s="7">
        <v>0</v>
      </c>
      <c r="AN15" s="3">
        <v>0</v>
      </c>
      <c r="AO15" s="3">
        <v>0</v>
      </c>
      <c r="AP15" s="3">
        <f t="array" ref="AP15:AR17">O12:Q14</f>
        <v>-0.82415000000000005</v>
      </c>
      <c r="AQ15" s="3">
        <v>0.50866999999999996</v>
      </c>
      <c r="AR15" s="3">
        <v>0.24908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8">
        <v>0</v>
      </c>
      <c r="BA15" s="3"/>
      <c r="BD15" s="16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20">
        <v>0.60062000000000004</v>
      </c>
    </row>
    <row r="16" spans="1:67">
      <c r="A16" s="3"/>
      <c r="B16" s="7">
        <v>6.28E-3</v>
      </c>
      <c r="C16" s="3">
        <v>-8.0700000000000008E-3</v>
      </c>
      <c r="D16" s="3">
        <v>-1.0359999999999999E-2</v>
      </c>
      <c r="E16" s="3">
        <v>0.13547999999999999</v>
      </c>
      <c r="F16" s="3">
        <v>6.2462299999999997</v>
      </c>
      <c r="G16" s="3">
        <v>-0.19400000000000001</v>
      </c>
      <c r="H16" s="3">
        <v>0.2959</v>
      </c>
      <c r="I16" s="3">
        <v>-0.39212000000000002</v>
      </c>
      <c r="J16" s="3">
        <v>-0.36060999999999999</v>
      </c>
      <c r="K16" s="3">
        <v>0.39016000000000001</v>
      </c>
      <c r="L16" s="3">
        <v>0.41255999999999998</v>
      </c>
      <c r="M16" s="8">
        <v>-0.12717999999999999</v>
      </c>
      <c r="N16" s="3"/>
      <c r="O16" s="4">
        <v>-0.82403999999999999</v>
      </c>
      <c r="P16" s="5">
        <v>0.50880999999999998</v>
      </c>
      <c r="Q16" s="6">
        <v>0.24915999999999999</v>
      </c>
      <c r="R16" s="3"/>
      <c r="S16" s="7">
        <v>-1.366452580929E-3</v>
      </c>
      <c r="T16" s="3">
        <v>-1.5529217405399996E-3</v>
      </c>
      <c r="U16" s="3">
        <v>2.9259788732999498E-5</v>
      </c>
      <c r="V16" s="3">
        <v>1.4167249392155619</v>
      </c>
      <c r="W16" s="3">
        <v>4.1571684777077396</v>
      </c>
      <c r="X16" s="3">
        <v>1.4163547074836336</v>
      </c>
      <c r="Y16" s="7">
        <v>-0.44528295429489201</v>
      </c>
      <c r="Z16" s="3">
        <v>-0.217335576421996</v>
      </c>
      <c r="AA16" s="3">
        <v>0.11387384920476998</v>
      </c>
      <c r="AB16" s="3">
        <v>3.241488688820196E-2</v>
      </c>
      <c r="AC16" s="3">
        <v>0.268605811672051</v>
      </c>
      <c r="AD16" s="8">
        <v>0.485178558121936</v>
      </c>
      <c r="AE16" s="3"/>
      <c r="AF16" s="7">
        <v>-0.44524240453325498</v>
      </c>
      <c r="AG16" s="3">
        <v>-0.21724776785760655</v>
      </c>
      <c r="AH16" s="3">
        <v>0.11388175008008598</v>
      </c>
      <c r="AI16" s="3">
        <v>3.2468223420104442E-2</v>
      </c>
      <c r="AJ16" s="3">
        <v>0.268605811672051</v>
      </c>
      <c r="AK16" s="8">
        <v>0.48495468794874447</v>
      </c>
      <c r="AL16" s="3"/>
      <c r="AM16" s="7">
        <v>0</v>
      </c>
      <c r="AN16" s="3">
        <v>0</v>
      </c>
      <c r="AO16" s="3">
        <v>0</v>
      </c>
      <c r="AP16" s="3">
        <v>0.56377999999999995</v>
      </c>
      <c r="AQ16" s="3">
        <v>0.69469000000000003</v>
      </c>
      <c r="AR16" s="3">
        <v>0.44673000000000002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8">
        <v>0</v>
      </c>
      <c r="BA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</row>
    <row r="17" spans="1:67" ht="15" thickBot="1">
      <c r="A17" s="3"/>
      <c r="B17" s="7">
        <v>-4.62E-3</v>
      </c>
      <c r="C17" s="3">
        <v>6.5799999999999999E-3</v>
      </c>
      <c r="D17" s="3">
        <v>7.77E-3</v>
      </c>
      <c r="E17" s="3">
        <v>5.8930000000000003E-2</v>
      </c>
      <c r="F17" s="3">
        <v>-0.19400000000000001</v>
      </c>
      <c r="G17" s="3">
        <v>2.4499200000000001</v>
      </c>
      <c r="H17" s="3">
        <v>-0.10068000000000001</v>
      </c>
      <c r="I17" s="3">
        <v>0.14358000000000001</v>
      </c>
      <c r="J17" s="3">
        <v>0.15855</v>
      </c>
      <c r="K17" s="3">
        <v>-0.29518</v>
      </c>
      <c r="L17" s="3">
        <v>-0.127</v>
      </c>
      <c r="M17" s="8">
        <v>-7.5590000000000004E-2</v>
      </c>
      <c r="N17" s="3"/>
      <c r="O17" s="7">
        <v>0.56391999999999998</v>
      </c>
      <c r="P17" s="3">
        <v>0.69442999999999999</v>
      </c>
      <c r="Q17" s="8">
        <v>0.44695000000000001</v>
      </c>
      <c r="R17" s="3"/>
      <c r="S17" s="7">
        <v>-1.3573008341567E-2</v>
      </c>
      <c r="T17" s="3">
        <v>-8.0125627420990012E-3</v>
      </c>
      <c r="U17" s="3">
        <v>5.5036434780509997E-3</v>
      </c>
      <c r="V17" s="3">
        <v>1.0515181187849485</v>
      </c>
      <c r="W17" s="3">
        <v>1.4163547074836336</v>
      </c>
      <c r="X17" s="3">
        <v>3.6021372920136141</v>
      </c>
      <c r="Y17" s="7">
        <v>-0.45479079810752698</v>
      </c>
      <c r="Z17" s="3">
        <v>-0.24135620545886102</v>
      </c>
      <c r="AA17" s="3">
        <v>0.12872410790862301</v>
      </c>
      <c r="AB17" s="3">
        <v>-0.204352469014875</v>
      </c>
      <c r="AC17" s="3">
        <v>0.48473081777555294</v>
      </c>
      <c r="AD17" s="8">
        <v>0.21123206277885295</v>
      </c>
      <c r="AE17" s="3"/>
      <c r="AF17" s="9">
        <v>-0.45515079007838344</v>
      </c>
      <c r="AG17" s="10">
        <v>-0.24150823154600254</v>
      </c>
      <c r="AH17" s="10">
        <v>0.12874789111813251</v>
      </c>
      <c r="AI17" s="10">
        <v>-0.204475991437919</v>
      </c>
      <c r="AJ17" s="10">
        <v>0.48495468794874441</v>
      </c>
      <c r="AK17" s="11">
        <v>0.21123206277885298</v>
      </c>
      <c r="AL17" s="3"/>
      <c r="AM17" s="7">
        <v>0</v>
      </c>
      <c r="AN17" s="3">
        <v>0</v>
      </c>
      <c r="AO17" s="3">
        <v>0</v>
      </c>
      <c r="AP17" s="3">
        <v>5.4210000000000001E-2</v>
      </c>
      <c r="AQ17" s="3">
        <v>0.50858999999999999</v>
      </c>
      <c r="AR17" s="3">
        <v>-0.85929999999999995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8">
        <v>0</v>
      </c>
      <c r="BA17" s="3"/>
      <c r="BD17" s="3" t="s">
        <v>42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</row>
    <row r="18" spans="1:67" ht="15" thickBot="1">
      <c r="A18" s="3"/>
      <c r="B18" s="7">
        <v>-0.24101</v>
      </c>
      <c r="C18" s="3">
        <v>0.22655</v>
      </c>
      <c r="D18" s="3">
        <v>0.23243</v>
      </c>
      <c r="E18" s="3">
        <v>0.15959999999999999</v>
      </c>
      <c r="F18" s="3">
        <v>0.2959</v>
      </c>
      <c r="G18" s="3">
        <v>-0.10068000000000001</v>
      </c>
      <c r="H18" s="3">
        <v>2.4467500000000002</v>
      </c>
      <c r="I18" s="3">
        <v>-6.5009999999999998E-2</v>
      </c>
      <c r="J18" s="3">
        <v>-1.4590000000000001E-2</v>
      </c>
      <c r="K18" s="3">
        <v>2.6099999999999999E-3</v>
      </c>
      <c r="L18" s="3">
        <v>-6.2500000000000003E-3</v>
      </c>
      <c r="M18" s="8">
        <v>4.13E-3</v>
      </c>
      <c r="N18" s="3"/>
      <c r="O18" s="9">
        <v>5.4390000000000001E-2</v>
      </c>
      <c r="P18" s="10">
        <v>0.50880999999999998</v>
      </c>
      <c r="Q18" s="11">
        <v>-0.85916000000000003</v>
      </c>
      <c r="R18" s="3"/>
      <c r="S18" s="4">
        <v>-0.60300073998283799</v>
      </c>
      <c r="T18" s="5">
        <v>-0.23849693313759304</v>
      </c>
      <c r="U18" s="5">
        <v>0.17217482790903002</v>
      </c>
      <c r="V18" s="5">
        <v>1.4620486297289036E-2</v>
      </c>
      <c r="W18" s="5">
        <v>-0.44528295429489195</v>
      </c>
      <c r="X18" s="5">
        <v>-0.45479079810752698</v>
      </c>
      <c r="Y18" s="4">
        <v>2.5969147246060067</v>
      </c>
      <c r="Z18" s="5">
        <v>0.18588132768076621</v>
      </c>
      <c r="AA18" s="5">
        <v>-0.32749760411228823</v>
      </c>
      <c r="AB18" s="5">
        <v>6.1110274338859998E-3</v>
      </c>
      <c r="AC18" s="5">
        <v>2.3165590439470011E-3</v>
      </c>
      <c r="AD18" s="6">
        <v>1.2644273588048E-2</v>
      </c>
      <c r="AE18" s="3" t="s">
        <v>46</v>
      </c>
      <c r="AF18" s="4">
        <f t="array" ref="AF18:AK23">TRANSPOSE(AF12:AK17)</f>
        <v>-0.60300073998283799</v>
      </c>
      <c r="AG18" s="5">
        <v>-0.23850311341543451</v>
      </c>
      <c r="AH18" s="5">
        <v>0.17221830237390601</v>
      </c>
      <c r="AI18" s="5">
        <v>1.454980312409402E-2</v>
      </c>
      <c r="AJ18" s="5">
        <v>-0.44524240453325498</v>
      </c>
      <c r="AK18" s="6">
        <v>-0.45515079007838344</v>
      </c>
      <c r="AL18" s="3"/>
      <c r="AM18" s="7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f t="array" ref="AS18:AU20">O16:Q18</f>
        <v>-0.82403999999999999</v>
      </c>
      <c r="AT18" s="3">
        <v>0.50880999999999998</v>
      </c>
      <c r="AU18" s="3">
        <v>0.24915999999999999</v>
      </c>
      <c r="AV18" s="3">
        <v>0</v>
      </c>
      <c r="AW18" s="3">
        <v>0</v>
      </c>
      <c r="AX18" s="8">
        <v>0</v>
      </c>
      <c r="BA18" s="3"/>
      <c r="BD18" s="4">
        <v>-0.82074000000000003</v>
      </c>
      <c r="BE18" s="5">
        <v>-0.50124999999999997</v>
      </c>
      <c r="BF18" s="5">
        <v>-0.27411999999999997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6">
        <v>0</v>
      </c>
    </row>
    <row r="19" spans="1:67">
      <c r="A19" s="3"/>
      <c r="B19" s="7">
        <v>0.22655</v>
      </c>
      <c r="C19" s="3">
        <v>-0.25054999999999999</v>
      </c>
      <c r="D19" s="3">
        <v>-0.28355999999999998</v>
      </c>
      <c r="E19" s="3">
        <v>-0.19739000000000001</v>
      </c>
      <c r="F19" s="3">
        <v>-0.39212000000000002</v>
      </c>
      <c r="G19" s="3">
        <v>0.14358000000000001</v>
      </c>
      <c r="H19" s="3">
        <v>-6.5009999999999998E-2</v>
      </c>
      <c r="I19" s="3">
        <v>2.34199</v>
      </c>
      <c r="J19" s="3">
        <v>0.15479000000000001</v>
      </c>
      <c r="K19" s="3">
        <v>5.8E-4</v>
      </c>
      <c r="L19" s="3">
        <v>7.7400000000000004E-3</v>
      </c>
      <c r="M19" s="8">
        <v>-6.2899999999999996E-3</v>
      </c>
      <c r="N19" s="3"/>
      <c r="O19" s="3"/>
      <c r="P19" s="3"/>
      <c r="Q19" s="3"/>
      <c r="R19" s="3"/>
      <c r="S19" s="7">
        <v>-0.23850929369327598</v>
      </c>
      <c r="T19" s="3">
        <v>-0.13410236344781701</v>
      </c>
      <c r="U19" s="3">
        <v>8.1547594262667999E-2</v>
      </c>
      <c r="V19" s="3">
        <v>1.3999592413957006E-2</v>
      </c>
      <c r="W19" s="3">
        <v>-0.21733557642199597</v>
      </c>
      <c r="X19" s="3">
        <v>-0.24135620545886102</v>
      </c>
      <c r="Y19" s="7">
        <v>0.18588132768076587</v>
      </c>
      <c r="Z19" s="3">
        <v>2.6834597506764739</v>
      </c>
      <c r="AA19" s="3">
        <v>-0.58797892759040615</v>
      </c>
      <c r="AB19" s="3">
        <v>1.7642230617820006E-3</v>
      </c>
      <c r="AC19" s="3">
        <v>1.4365591363979992E-3</v>
      </c>
      <c r="AD19" s="8">
        <v>7.1852548883320003E-3</v>
      </c>
      <c r="AE19" s="3"/>
      <c r="AF19" s="7">
        <v>-0.23850311341543454</v>
      </c>
      <c r="AG19" s="3">
        <v>-0.13410236344781701</v>
      </c>
      <c r="AH19" s="3">
        <v>8.1523119829227497E-2</v>
      </c>
      <c r="AI19" s="3">
        <v>1.3920528921209012E-2</v>
      </c>
      <c r="AJ19" s="3">
        <v>-0.21724776785760655</v>
      </c>
      <c r="AK19" s="8">
        <v>-0.24150823154600254</v>
      </c>
      <c r="AL19" s="3"/>
      <c r="AM19" s="7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0.56391999999999998</v>
      </c>
      <c r="AT19" s="3">
        <v>0.69442999999999999</v>
      </c>
      <c r="AU19" s="3">
        <v>0.44695000000000001</v>
      </c>
      <c r="AV19" s="3">
        <v>0</v>
      </c>
      <c r="AW19" s="3">
        <v>0</v>
      </c>
      <c r="AX19" s="8">
        <v>0</v>
      </c>
      <c r="BA19" s="3"/>
      <c r="BD19" s="7">
        <v>0.57055</v>
      </c>
      <c r="BE19" s="3">
        <v>-0.69440000000000002</v>
      </c>
      <c r="BF19" s="3">
        <v>-0.4385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8">
        <v>0</v>
      </c>
    </row>
    <row r="20" spans="1:67">
      <c r="A20" s="3"/>
      <c r="B20" s="7">
        <v>0.23261999999999999</v>
      </c>
      <c r="C20" s="3">
        <v>-0.28364</v>
      </c>
      <c r="D20" s="3">
        <v>-0.27642</v>
      </c>
      <c r="E20" s="3">
        <v>-0.22391</v>
      </c>
      <c r="F20" s="3">
        <v>-0.36060999999999999</v>
      </c>
      <c r="G20" s="3">
        <v>0.15855</v>
      </c>
      <c r="H20" s="3">
        <v>-1.4590000000000001E-2</v>
      </c>
      <c r="I20" s="3">
        <v>0.15479000000000001</v>
      </c>
      <c r="J20" s="3">
        <v>3.6952500000000001</v>
      </c>
      <c r="K20" s="3">
        <v>-4.7600000000000003E-3</v>
      </c>
      <c r="L20" s="3">
        <v>8.2799999999999992E-3</v>
      </c>
      <c r="M20" s="8">
        <v>-6.8300000000000001E-3</v>
      </c>
      <c r="N20" s="3"/>
      <c r="O20" s="3"/>
      <c r="P20" s="3"/>
      <c r="Q20" s="3"/>
      <c r="R20" s="3"/>
      <c r="S20" s="7">
        <v>0.17226177683878202</v>
      </c>
      <c r="T20" s="3">
        <v>8.1498645395787023E-2</v>
      </c>
      <c r="U20" s="3">
        <v>-3.0885289646760024E-2</v>
      </c>
      <c r="V20" s="3">
        <v>-3.5727536741689034E-2</v>
      </c>
      <c r="W20" s="3">
        <v>0.11387384920476999</v>
      </c>
      <c r="X20" s="3">
        <v>0.12872410790862299</v>
      </c>
      <c r="Y20" s="7">
        <v>-0.32749760411228818</v>
      </c>
      <c r="Z20" s="3">
        <v>-0.58797892759040615</v>
      </c>
      <c r="AA20" s="3">
        <v>3.2036536979042602</v>
      </c>
      <c r="AB20" s="3">
        <v>-4.7982852574449996E-3</v>
      </c>
      <c r="AC20" s="3">
        <v>1.4040500943790007E-3</v>
      </c>
      <c r="AD20" s="8">
        <v>-4.0274933621980008E-3</v>
      </c>
      <c r="AE20" s="3"/>
      <c r="AF20" s="7">
        <v>0.17221830237390603</v>
      </c>
      <c r="AG20" s="3">
        <v>8.1523119829227511E-2</v>
      </c>
      <c r="AH20" s="3">
        <v>-3.0885289646760013E-2</v>
      </c>
      <c r="AI20" s="3">
        <v>-3.5789919280140019E-2</v>
      </c>
      <c r="AJ20" s="3">
        <v>0.11388175008008598</v>
      </c>
      <c r="AK20" s="8">
        <v>0.12874789111813251</v>
      </c>
      <c r="AL20" s="3"/>
      <c r="AM20" s="7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5.4390000000000001E-2</v>
      </c>
      <c r="AT20" s="3">
        <v>0.50880999999999998</v>
      </c>
      <c r="AU20" s="3">
        <v>-0.85916000000000003</v>
      </c>
      <c r="AV20" s="3">
        <v>0</v>
      </c>
      <c r="AW20" s="3">
        <v>0</v>
      </c>
      <c r="AX20" s="8">
        <v>0</v>
      </c>
      <c r="BA20" s="3"/>
      <c r="BD20" s="7">
        <v>2.945E-2</v>
      </c>
      <c r="BE20" s="3">
        <v>-0.51629000000000003</v>
      </c>
      <c r="BF20" s="3">
        <v>0.85590999999999995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8">
        <v>0</v>
      </c>
    </row>
    <row r="21" spans="1:67">
      <c r="A21" s="3"/>
      <c r="B21" s="7">
        <v>-0.15973999999999999</v>
      </c>
      <c r="C21" s="3">
        <v>0.19725000000000001</v>
      </c>
      <c r="D21" s="3">
        <v>0.22394</v>
      </c>
      <c r="E21" s="3">
        <v>2.1239999999999998E-2</v>
      </c>
      <c r="F21" s="3">
        <v>0.39016000000000001</v>
      </c>
      <c r="G21" s="3">
        <v>-0.29518</v>
      </c>
      <c r="H21" s="3">
        <v>2.6099999999999999E-3</v>
      </c>
      <c r="I21" s="3">
        <v>5.8E-4</v>
      </c>
      <c r="J21" s="3">
        <v>-4.7600000000000003E-3</v>
      </c>
      <c r="K21" s="3">
        <v>2.0060699999999998</v>
      </c>
      <c r="L21" s="3">
        <v>0.13969999999999999</v>
      </c>
      <c r="M21" s="8">
        <v>5.8319999999999997E-2</v>
      </c>
      <c r="N21" s="3"/>
      <c r="O21" s="3"/>
      <c r="P21" s="3"/>
      <c r="Q21" s="3"/>
      <c r="R21" s="3"/>
      <c r="S21" s="7">
        <v>-1.4479119950899013E-2</v>
      </c>
      <c r="T21" s="3">
        <v>-1.3841465428460997E-2</v>
      </c>
      <c r="U21" s="3">
        <v>3.5852301818591011E-2</v>
      </c>
      <c r="V21" s="3">
        <v>-0.12162441229618301</v>
      </c>
      <c r="W21" s="3">
        <v>3.2414886888201967E-2</v>
      </c>
      <c r="X21" s="3">
        <v>-0.204352469014875</v>
      </c>
      <c r="Y21" s="7">
        <v>6.1110274338859998E-3</v>
      </c>
      <c r="Z21" s="3">
        <v>1.7642230617820004E-3</v>
      </c>
      <c r="AA21" s="3">
        <v>-4.7982852574450004E-3</v>
      </c>
      <c r="AB21" s="3">
        <v>2.9412904752063769</v>
      </c>
      <c r="AC21" s="3">
        <v>1.417047665393468</v>
      </c>
      <c r="AD21" s="8">
        <v>1.0507516735689229</v>
      </c>
      <c r="AE21" s="3"/>
      <c r="AF21" s="7">
        <v>-1.454980312409403E-2</v>
      </c>
      <c r="AG21" s="3">
        <v>-1.3920528921209017E-2</v>
      </c>
      <c r="AH21" s="3">
        <v>3.5789919280140019E-2</v>
      </c>
      <c r="AI21" s="3">
        <v>-0.12162441229618301</v>
      </c>
      <c r="AJ21" s="3">
        <v>3.2468223420104442E-2</v>
      </c>
      <c r="AK21" s="8">
        <v>-0.204475991437919</v>
      </c>
      <c r="AL21" s="3"/>
      <c r="AM21" s="7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f t="array" ref="AV21:AX23">O16:Q18</f>
        <v>-0.82403999999999999</v>
      </c>
      <c r="AW21" s="3">
        <v>0.50880999999999998</v>
      </c>
      <c r="AX21" s="8">
        <v>0.24915999999999999</v>
      </c>
      <c r="BA21" s="3"/>
      <c r="BD21" s="7">
        <v>0</v>
      </c>
      <c r="BE21" s="3">
        <v>0</v>
      </c>
      <c r="BF21" s="3">
        <v>0</v>
      </c>
      <c r="BG21" s="3">
        <v>-0.82074000000000003</v>
      </c>
      <c r="BH21" s="3">
        <v>-0.50124999999999997</v>
      </c>
      <c r="BI21" s="3">
        <v>-0.27411999999999997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8">
        <v>0</v>
      </c>
    </row>
    <row r="22" spans="1:67">
      <c r="A22" s="3"/>
      <c r="B22" s="7">
        <v>-0.29620999999999997</v>
      </c>
      <c r="C22" s="3">
        <v>0.39241999999999999</v>
      </c>
      <c r="D22" s="3">
        <v>0.36063000000000001</v>
      </c>
      <c r="E22" s="3">
        <v>0.39024999999999999</v>
      </c>
      <c r="F22" s="3">
        <v>0.41255999999999998</v>
      </c>
      <c r="G22" s="3">
        <v>-0.127</v>
      </c>
      <c r="H22" s="3">
        <v>-6.2500000000000003E-3</v>
      </c>
      <c r="I22" s="3">
        <v>7.7400000000000004E-3</v>
      </c>
      <c r="J22" s="3">
        <v>8.2799999999999992E-3</v>
      </c>
      <c r="K22" s="3">
        <v>0.13969999999999999</v>
      </c>
      <c r="L22" s="3">
        <v>6.2478499999999997</v>
      </c>
      <c r="M22" s="8">
        <v>-0.19525000000000001</v>
      </c>
      <c r="N22" s="3"/>
      <c r="O22" s="3"/>
      <c r="P22" s="3"/>
      <c r="Q22" s="3"/>
      <c r="R22" s="3"/>
      <c r="S22" s="7">
        <v>0.44520185477161794</v>
      </c>
      <c r="T22" s="3">
        <v>0.2171599592932171</v>
      </c>
      <c r="U22" s="3">
        <v>-0.11388965095540199</v>
      </c>
      <c r="V22" s="3">
        <v>3.2521559952006923E-2</v>
      </c>
      <c r="W22" s="3">
        <v>0.268605811672051</v>
      </c>
      <c r="X22" s="3">
        <v>0.48473081777555294</v>
      </c>
      <c r="Y22" s="7">
        <v>2.3165590439470003E-3</v>
      </c>
      <c r="Z22" s="3">
        <v>1.4365591363979995E-3</v>
      </c>
      <c r="AA22" s="3">
        <v>1.4040500943790014E-3</v>
      </c>
      <c r="AB22" s="3">
        <v>1.4170476653934678</v>
      </c>
      <c r="AC22" s="3">
        <v>4.1582062634819632</v>
      </c>
      <c r="AD22" s="8">
        <v>1.4183088430992616</v>
      </c>
      <c r="AE22" s="3"/>
      <c r="AF22" s="7">
        <v>0.44524240453325498</v>
      </c>
      <c r="AG22" s="3">
        <v>0.21724776785760649</v>
      </c>
      <c r="AH22" s="3">
        <v>-0.11388175008008597</v>
      </c>
      <c r="AI22" s="3">
        <v>3.2468223420104469E-2</v>
      </c>
      <c r="AJ22" s="3">
        <v>0.268605811672051</v>
      </c>
      <c r="AK22" s="8">
        <v>0.48495468794874441</v>
      </c>
      <c r="AL22" s="3"/>
      <c r="AM22" s="7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0.56391999999999998</v>
      </c>
      <c r="AW22" s="3">
        <v>0.69442999999999999</v>
      </c>
      <c r="AX22" s="8">
        <v>0.44695000000000001</v>
      </c>
      <c r="BA22" s="3"/>
      <c r="BD22" s="7">
        <v>0</v>
      </c>
      <c r="BE22" s="3">
        <v>0</v>
      </c>
      <c r="BF22" s="3">
        <v>0</v>
      </c>
      <c r="BG22" s="3">
        <v>0.57055</v>
      </c>
      <c r="BH22" s="3">
        <v>-0.69440000000000002</v>
      </c>
      <c r="BI22" s="3">
        <v>-0.4385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8">
        <v>0</v>
      </c>
    </row>
    <row r="23" spans="1:67" ht="15" thickBot="1">
      <c r="A23" s="3"/>
      <c r="B23" s="9">
        <v>0.10095999999999999</v>
      </c>
      <c r="C23" s="10">
        <v>-0.14396999999999999</v>
      </c>
      <c r="D23" s="10">
        <v>-0.15875</v>
      </c>
      <c r="E23" s="10">
        <v>-0.29549999999999998</v>
      </c>
      <c r="F23" s="10">
        <v>-0.12717999999999999</v>
      </c>
      <c r="G23" s="10">
        <v>-7.5590000000000004E-2</v>
      </c>
      <c r="H23" s="10">
        <v>4.13E-3</v>
      </c>
      <c r="I23" s="10">
        <v>-6.2899999999999996E-3</v>
      </c>
      <c r="J23" s="10">
        <v>-6.8300000000000001E-3</v>
      </c>
      <c r="K23" s="10">
        <v>5.8319999999999997E-2</v>
      </c>
      <c r="L23" s="10">
        <v>-0.19525000000000001</v>
      </c>
      <c r="M23" s="11">
        <v>2.4515600000000002</v>
      </c>
      <c r="N23" s="3"/>
      <c r="O23" s="3"/>
      <c r="P23" s="3"/>
      <c r="Q23" s="3"/>
      <c r="R23" s="3"/>
      <c r="S23" s="9">
        <v>0.45551078204923995</v>
      </c>
      <c r="T23" s="10">
        <v>0.24166025763314403</v>
      </c>
      <c r="U23" s="10">
        <v>-0.128771674327642</v>
      </c>
      <c r="V23" s="10">
        <v>-0.20459951386096303</v>
      </c>
      <c r="W23" s="10">
        <v>0.48517855812193594</v>
      </c>
      <c r="X23" s="10">
        <v>0.21123206277885298</v>
      </c>
      <c r="Y23" s="9">
        <v>1.2644273588048E-2</v>
      </c>
      <c r="Z23" s="10">
        <v>7.1852548883320003E-3</v>
      </c>
      <c r="AA23" s="10">
        <v>-4.0274933621979999E-3</v>
      </c>
      <c r="AB23" s="10">
        <v>1.0507516735689229</v>
      </c>
      <c r="AC23" s="10">
        <v>1.4183088430992616</v>
      </c>
      <c r="AD23" s="11">
        <v>3.6060473586306925</v>
      </c>
      <c r="AE23" s="3"/>
      <c r="AF23" s="9">
        <v>0.45515079007838349</v>
      </c>
      <c r="AG23" s="10">
        <v>0.24150823154600254</v>
      </c>
      <c r="AH23" s="10">
        <v>-0.12874789111813248</v>
      </c>
      <c r="AI23" s="10">
        <v>-0.204475991437919</v>
      </c>
      <c r="AJ23" s="10">
        <v>0.48495468794874447</v>
      </c>
      <c r="AK23" s="11">
        <v>0.21123206277885298</v>
      </c>
      <c r="AL23" s="3"/>
      <c r="AM23" s="9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5.4390000000000001E-2</v>
      </c>
      <c r="AW23" s="10">
        <v>0.50880999999999998</v>
      </c>
      <c r="AX23" s="11">
        <v>-0.85916000000000003</v>
      </c>
      <c r="BA23" s="3"/>
      <c r="BD23" s="7">
        <v>0</v>
      </c>
      <c r="BE23" s="3">
        <v>0</v>
      </c>
      <c r="BF23" s="3">
        <v>0</v>
      </c>
      <c r="BG23" s="3">
        <v>2.945E-2</v>
      </c>
      <c r="BH23" s="3">
        <v>-0.51629000000000003</v>
      </c>
      <c r="BI23" s="3">
        <v>0.85590999999999995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8">
        <v>0</v>
      </c>
    </row>
    <row r="24" spans="1:6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BA24" s="3"/>
      <c r="BD24" s="7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-0.82074000000000003</v>
      </c>
      <c r="BK24" s="3">
        <v>-0.50114999999999998</v>
      </c>
      <c r="BL24" s="3">
        <v>-0.27428000000000002</v>
      </c>
      <c r="BM24" s="3">
        <v>0</v>
      </c>
      <c r="BN24" s="3">
        <v>0</v>
      </c>
      <c r="BO24" s="8">
        <v>0</v>
      </c>
    </row>
    <row r="25" spans="1:67" ht="15" thickBot="1">
      <c r="A25" s="3"/>
      <c r="B25" s="3" t="s">
        <v>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BA25" s="3"/>
      <c r="BD25" s="7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0.57054000000000005</v>
      </c>
      <c r="BK25" s="3">
        <v>-0.69440000000000002</v>
      </c>
      <c r="BL25" s="3">
        <v>-0.43851000000000001</v>
      </c>
      <c r="BM25" s="3">
        <v>0</v>
      </c>
      <c r="BN25" s="3">
        <v>0</v>
      </c>
      <c r="BO25" s="8">
        <v>0</v>
      </c>
    </row>
    <row r="26" spans="1:67">
      <c r="A26" s="3"/>
      <c r="B26" s="4">
        <v>2.3789099999999999</v>
      </c>
      <c r="C26" s="5">
        <v>-0.11731</v>
      </c>
      <c r="D26" s="5">
        <v>3.7420000000000002E-2</v>
      </c>
      <c r="E26" s="5">
        <v>3.3700000000000002E-3</v>
      </c>
      <c r="F26" s="5">
        <v>-3.5E-4</v>
      </c>
      <c r="G26" s="5">
        <v>1.31E-3</v>
      </c>
      <c r="H26" s="5">
        <v>-5.7140000000000003E-2</v>
      </c>
      <c r="I26" s="5">
        <v>-4.7099999999999998E-3</v>
      </c>
      <c r="J26" s="5">
        <v>-5.2850000000000001E-2</v>
      </c>
      <c r="K26" s="5">
        <v>8.6569999999999994E-2</v>
      </c>
      <c r="L26" s="5">
        <v>-4.095E-2</v>
      </c>
      <c r="M26" s="6">
        <v>-3.6490000000000002E-2</v>
      </c>
      <c r="N26" s="3"/>
      <c r="O26" s="4">
        <v>-0.82349000000000006</v>
      </c>
      <c r="P26" s="5">
        <v>0.50941000000000003</v>
      </c>
      <c r="Q26" s="6">
        <v>0.24973999999999999</v>
      </c>
      <c r="R26" s="3"/>
      <c r="S26" s="4">
        <f t="array" ref="S26:AD37">MMULT(MMULT(AM26:AX37,B26:M37),TRANSPOSE(AM26:AX37))</f>
        <v>2.533719844077519</v>
      </c>
      <c r="T26" s="5">
        <v>0.16318982835568618</v>
      </c>
      <c r="U26" s="5">
        <v>-0.27214660428785287</v>
      </c>
      <c r="V26" s="5">
        <v>2.8616178094950004E-3</v>
      </c>
      <c r="W26" s="5">
        <v>-1.5814003874560006E-3</v>
      </c>
      <c r="X26" s="5">
        <v>-1.5105949145409999E-3</v>
      </c>
      <c r="Y26" s="4">
        <v>-0.11692700904155001</v>
      </c>
      <c r="Z26" s="5">
        <v>-0.11660376991246499</v>
      </c>
      <c r="AA26" s="5">
        <v>1.7849730681674003E-2</v>
      </c>
      <c r="AB26" s="5">
        <v>-3.7469306809051001E-2</v>
      </c>
      <c r="AC26" s="5">
        <v>-1.3914980642255978E-2</v>
      </c>
      <c r="AD26" s="6">
        <v>-0.156658425595254</v>
      </c>
      <c r="AE26" s="12" t="s">
        <v>45</v>
      </c>
      <c r="AF26" s="4">
        <f t="array" ref="AF26:AH28">0.5*(Y26:AA28+S32:U34)</f>
        <v>-0.11692700904155001</v>
      </c>
      <c r="AG26" s="5">
        <v>-0.11658824889787249</v>
      </c>
      <c r="AH26" s="5">
        <v>1.7837238668382993E-2</v>
      </c>
      <c r="AI26" s="5">
        <f t="array" ref="AI26:AK28">0.5*(AB26:AD28-V32:X34)</f>
        <v>-3.7488605737700492E-2</v>
      </c>
      <c r="AJ26" s="5">
        <v>-1.3851539541748982E-2</v>
      </c>
      <c r="AK26" s="6">
        <v>-0.15654514900802499</v>
      </c>
      <c r="AL26" s="3"/>
      <c r="AM26" s="4">
        <f t="array" ref="AM26:AO28">O26:Q28</f>
        <v>-0.82349000000000006</v>
      </c>
      <c r="AN26" s="5">
        <v>0.50941000000000003</v>
      </c>
      <c r="AO26" s="5">
        <v>0.24973999999999999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6">
        <v>0</v>
      </c>
      <c r="BA26" s="3"/>
      <c r="BD26" s="7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2.93E-2</v>
      </c>
      <c r="BK26" s="3">
        <v>-0.51639000000000002</v>
      </c>
      <c r="BL26" s="3">
        <v>0.85585</v>
      </c>
      <c r="BM26" s="3">
        <v>0</v>
      </c>
      <c r="BN26" s="3">
        <v>0</v>
      </c>
      <c r="BO26" s="8">
        <v>0</v>
      </c>
    </row>
    <row r="27" spans="1:67">
      <c r="A27" s="3"/>
      <c r="B27" s="7">
        <v>-0.11731</v>
      </c>
      <c r="C27" s="3">
        <v>2.2347000000000001</v>
      </c>
      <c r="D27" s="3">
        <v>0.11975</v>
      </c>
      <c r="E27" s="3">
        <v>-1.3600000000000001E-3</v>
      </c>
      <c r="F27" s="3">
        <v>-3.0500000000000002E-3</v>
      </c>
      <c r="G27" s="3">
        <v>4.8399999999999997E-3</v>
      </c>
      <c r="H27" s="3">
        <v>-4.7099999999999998E-3</v>
      </c>
      <c r="I27" s="3">
        <v>-0.18398</v>
      </c>
      <c r="J27" s="3">
        <v>-0.16574</v>
      </c>
      <c r="K27" s="3">
        <v>8.1619999999999998E-2</v>
      </c>
      <c r="L27" s="3">
        <v>-0.18082999999999999</v>
      </c>
      <c r="M27" s="8">
        <v>0.13647000000000001</v>
      </c>
      <c r="N27" s="3"/>
      <c r="O27" s="7">
        <v>0.56462000000000001</v>
      </c>
      <c r="P27" s="3">
        <v>0.69288000000000005</v>
      </c>
      <c r="Q27" s="8">
        <v>0.44846000000000003</v>
      </c>
      <c r="R27" s="3"/>
      <c r="S27" s="7">
        <v>0.16318982835568635</v>
      </c>
      <c r="T27" s="3">
        <v>2.565093169365424</v>
      </c>
      <c r="U27" s="3">
        <v>-0.63606994756894586</v>
      </c>
      <c r="V27" s="3">
        <v>-3.9980475210200017E-4</v>
      </c>
      <c r="W27" s="3">
        <v>1.9109001823039995E-3</v>
      </c>
      <c r="X27" s="3">
        <v>-3.709592347182E-3</v>
      </c>
      <c r="Y27" s="7">
        <v>-0.11657272788327999</v>
      </c>
      <c r="Z27" s="3">
        <v>-0.28502867794895398</v>
      </c>
      <c r="AA27" s="3">
        <v>0.10269657333054401</v>
      </c>
      <c r="AB27" s="3">
        <v>-0.24640872458562002</v>
      </c>
      <c r="AC27" s="3">
        <v>-1.2504141006191974E-2</v>
      </c>
      <c r="AD27" s="8">
        <v>-0.204761284033256</v>
      </c>
      <c r="AE27" s="3"/>
      <c r="AF27" s="7">
        <v>-0.11658824889787249</v>
      </c>
      <c r="AG27" s="3">
        <v>-0.28502867794895403</v>
      </c>
      <c r="AH27" s="3">
        <v>0.1027317206587085</v>
      </c>
      <c r="AI27" s="3">
        <v>-0.24643607480310303</v>
      </c>
      <c r="AJ27" s="3">
        <v>-1.2461108669690996E-2</v>
      </c>
      <c r="AK27" s="8">
        <v>-0.204642126392695</v>
      </c>
      <c r="AL27" s="3"/>
      <c r="AM27" s="7">
        <v>0.56462000000000001</v>
      </c>
      <c r="AN27" s="3">
        <v>0.69288000000000005</v>
      </c>
      <c r="AO27" s="3">
        <v>0.44846000000000003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8">
        <v>0</v>
      </c>
      <c r="BA27" s="3"/>
      <c r="BD27" s="7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-0.82074000000000003</v>
      </c>
      <c r="BN27" s="3">
        <v>-0.50114999999999998</v>
      </c>
      <c r="BO27" s="8">
        <v>-0.27428000000000002</v>
      </c>
    </row>
    <row r="28" spans="1:67" ht="15" thickBot="1">
      <c r="A28" s="3"/>
      <c r="B28" s="7">
        <v>3.7420000000000002E-2</v>
      </c>
      <c r="C28" s="3">
        <v>0.11975</v>
      </c>
      <c r="D28" s="3">
        <v>3.6410900000000002</v>
      </c>
      <c r="E28" s="3">
        <v>5.4000000000000001E-4</v>
      </c>
      <c r="F28" s="3">
        <v>3.4299999999999999E-3</v>
      </c>
      <c r="G28" s="3">
        <v>-3.4000000000000002E-4</v>
      </c>
      <c r="H28" s="3">
        <v>-5.2949999999999997E-2</v>
      </c>
      <c r="I28" s="3">
        <v>-0.16588</v>
      </c>
      <c r="J28" s="3">
        <v>-0.22373999999999999</v>
      </c>
      <c r="K28" s="3">
        <v>0.17637</v>
      </c>
      <c r="L28" s="3">
        <v>-0.20121</v>
      </c>
      <c r="M28" s="8">
        <v>7.7289999999999998E-2</v>
      </c>
      <c r="N28" s="3"/>
      <c r="O28" s="9">
        <v>5.5410000000000001E-2</v>
      </c>
      <c r="P28" s="10">
        <v>0.51031000000000004</v>
      </c>
      <c r="Q28" s="11">
        <v>-0.85819999999999996</v>
      </c>
      <c r="R28" s="3"/>
      <c r="S28" s="7">
        <v>-0.27214660428785292</v>
      </c>
      <c r="T28" s="3">
        <v>-0.63606994756894608</v>
      </c>
      <c r="U28" s="3">
        <v>3.1558637424877594</v>
      </c>
      <c r="V28" s="3">
        <v>-7.9505221880900041E-4</v>
      </c>
      <c r="W28" s="3">
        <v>-2.4084744591680004E-3</v>
      </c>
      <c r="X28" s="3">
        <v>-4.7924908970890003E-3</v>
      </c>
      <c r="Y28" s="7">
        <v>1.782474665509198E-2</v>
      </c>
      <c r="Z28" s="3">
        <v>0.10276686798687297</v>
      </c>
      <c r="AA28" s="3">
        <v>-6.2903509037562005E-2</v>
      </c>
      <c r="AB28" s="3">
        <v>0.126517638618143</v>
      </c>
      <c r="AC28" s="3">
        <v>-4.5175870166820082E-3</v>
      </c>
      <c r="AD28" s="8">
        <v>3.2946163638897991E-2</v>
      </c>
      <c r="AE28" s="3"/>
      <c r="AF28" s="7">
        <v>1.7837238668382986E-2</v>
      </c>
      <c r="AG28" s="3">
        <v>0.1027317206587085</v>
      </c>
      <c r="AH28" s="3">
        <v>-6.2903509037562005E-2</v>
      </c>
      <c r="AI28" s="3">
        <v>0.12646954574332803</v>
      </c>
      <c r="AJ28" s="3">
        <v>-4.3901274089500047E-3</v>
      </c>
      <c r="AK28" s="8">
        <v>3.2959250845183509E-2</v>
      </c>
      <c r="AL28" s="3"/>
      <c r="AM28" s="7">
        <v>5.5410000000000001E-2</v>
      </c>
      <c r="AN28" s="3">
        <v>0.51031000000000004</v>
      </c>
      <c r="AO28" s="3">
        <v>-0.85819999999999996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8">
        <v>0</v>
      </c>
      <c r="BA28" s="3"/>
      <c r="BD28" s="7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0.57054000000000005</v>
      </c>
      <c r="BN28" s="3">
        <v>-0.69440000000000002</v>
      </c>
      <c r="BO28" s="8">
        <v>-0.43851000000000001</v>
      </c>
    </row>
    <row r="29" spans="1:67" ht="15" thickBot="1">
      <c r="A29" s="3"/>
      <c r="B29" s="7">
        <v>3.3700000000000002E-3</v>
      </c>
      <c r="C29" s="3">
        <v>-1.3600000000000001E-3</v>
      </c>
      <c r="D29" s="3">
        <v>5.4000000000000001E-4</v>
      </c>
      <c r="E29" s="3">
        <v>2.07863</v>
      </c>
      <c r="F29" s="3">
        <v>0.13558999999999999</v>
      </c>
      <c r="G29" s="3">
        <v>4.2819999999999997E-2</v>
      </c>
      <c r="H29" s="3">
        <v>-8.6569999999999994E-2</v>
      </c>
      <c r="I29" s="3">
        <v>-8.1890000000000004E-2</v>
      </c>
      <c r="J29" s="3">
        <v>-0.17621000000000001</v>
      </c>
      <c r="K29" s="3">
        <v>0.19248000000000001</v>
      </c>
      <c r="L29" s="3">
        <v>-0.17266999999999999</v>
      </c>
      <c r="M29" s="8">
        <v>1.4449999999999999E-2</v>
      </c>
      <c r="N29" s="3"/>
      <c r="O29" s="3"/>
      <c r="P29" s="3"/>
      <c r="Q29" s="3"/>
      <c r="R29" s="3"/>
      <c r="S29" s="7">
        <v>2.8616178094950009E-3</v>
      </c>
      <c r="T29" s="3">
        <v>-3.9980475210200071E-4</v>
      </c>
      <c r="U29" s="3">
        <v>-7.9505221880900008E-4</v>
      </c>
      <c r="V29" s="3">
        <v>2.9542041853669705</v>
      </c>
      <c r="W29" s="3">
        <v>1.3174017992712885</v>
      </c>
      <c r="X29" s="3">
        <v>1.0277004802576624</v>
      </c>
      <c r="Y29" s="7">
        <v>3.7507904666349998E-2</v>
      </c>
      <c r="Z29" s="3">
        <v>0.24646342502058599</v>
      </c>
      <c r="AA29" s="3">
        <v>-0.12642145286851303</v>
      </c>
      <c r="AB29" s="3">
        <v>0.29604030833431405</v>
      </c>
      <c r="AC29" s="3">
        <v>-8.1091257723000607E-3</v>
      </c>
      <c r="AD29" s="8">
        <v>9.6544190658803986E-2</v>
      </c>
      <c r="AE29" s="3"/>
      <c r="AF29" s="7">
        <f t="array" ref="AF29:AH31">0.5*(Y29:AA31-S35:U37)</f>
        <v>3.7488605737700492E-2</v>
      </c>
      <c r="AG29" s="3">
        <v>0.24643607480310301</v>
      </c>
      <c r="AH29" s="3">
        <v>-0.126469545743328</v>
      </c>
      <c r="AI29" s="3">
        <f t="array" ref="AI29:AK31">0.5*(AB29:AD31+V35:X37)</f>
        <v>0.29604030833431405</v>
      </c>
      <c r="AJ29" s="3">
        <v>-7.9669999521430092E-3</v>
      </c>
      <c r="AK29" s="8">
        <v>9.6488721697971E-2</v>
      </c>
      <c r="AL29" s="3"/>
      <c r="AM29" s="7">
        <v>0</v>
      </c>
      <c r="AN29" s="3">
        <v>0</v>
      </c>
      <c r="AO29" s="3">
        <v>0</v>
      </c>
      <c r="AP29" s="3">
        <f t="array" ref="AP29:AR31">O26:Q28</f>
        <v>-0.82349000000000006</v>
      </c>
      <c r="AQ29" s="3">
        <v>0.50941000000000003</v>
      </c>
      <c r="AR29" s="3">
        <v>0.24973999999999999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8">
        <v>0</v>
      </c>
      <c r="BA29" s="3"/>
      <c r="BD29" s="9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2.93E-2</v>
      </c>
      <c r="BN29" s="10">
        <v>-0.51639000000000002</v>
      </c>
      <c r="BO29" s="11">
        <v>0.85585</v>
      </c>
    </row>
    <row r="30" spans="1:67" ht="15" thickBot="1">
      <c r="A30" s="3"/>
      <c r="B30" s="7">
        <v>-3.5E-4</v>
      </c>
      <c r="C30" s="3">
        <v>-3.0500000000000002E-3</v>
      </c>
      <c r="D30" s="3">
        <v>3.4299999999999999E-3</v>
      </c>
      <c r="E30" s="3">
        <v>0.13558999999999999</v>
      </c>
      <c r="F30" s="3">
        <v>6.0636900000000002</v>
      </c>
      <c r="G30" s="3">
        <v>-0.14054</v>
      </c>
      <c r="H30" s="3">
        <v>4.1020000000000001E-2</v>
      </c>
      <c r="I30" s="3">
        <v>0.18064</v>
      </c>
      <c r="J30" s="3">
        <v>0.20119000000000001</v>
      </c>
      <c r="K30" s="3">
        <v>-0.17282</v>
      </c>
      <c r="L30" s="3">
        <v>0.11960999999999999</v>
      </c>
      <c r="M30" s="8">
        <v>-3.465E-2</v>
      </c>
      <c r="N30" s="3"/>
      <c r="O30" s="4">
        <v>-0.82347000000000004</v>
      </c>
      <c r="P30" s="5">
        <v>0.50944999999999996</v>
      </c>
      <c r="Q30" s="6">
        <v>0.24972</v>
      </c>
      <c r="R30" s="3"/>
      <c r="S30" s="7">
        <v>-1.5814003874560008E-3</v>
      </c>
      <c r="T30" s="3">
        <v>1.9109001823039997E-3</v>
      </c>
      <c r="U30" s="3">
        <v>-2.4084744591680004E-3</v>
      </c>
      <c r="V30" s="3">
        <v>1.3174017992712883</v>
      </c>
      <c r="W30" s="3">
        <v>4.0598716392807166</v>
      </c>
      <c r="X30" s="3">
        <v>1.4321174031905359</v>
      </c>
      <c r="Y30" s="7">
        <v>1.3788098441242003E-2</v>
      </c>
      <c r="Z30" s="3">
        <v>1.2418076333190009E-2</v>
      </c>
      <c r="AA30" s="3">
        <v>4.262667801218002E-3</v>
      </c>
      <c r="AB30" s="3">
        <v>-7.8248741319859871E-3</v>
      </c>
      <c r="AC30" s="3">
        <v>-1.7045647335444003E-2</v>
      </c>
      <c r="AD30" s="8">
        <v>-2.8225400432246001E-2</v>
      </c>
      <c r="AE30" s="3"/>
      <c r="AF30" s="7">
        <v>1.3851539541748998E-2</v>
      </c>
      <c r="AG30" s="3">
        <v>1.2461108669690997E-2</v>
      </c>
      <c r="AH30" s="3">
        <v>4.3901274089500142E-3</v>
      </c>
      <c r="AI30" s="3">
        <v>-7.9669999521430161E-3</v>
      </c>
      <c r="AJ30" s="3">
        <v>-1.7045647335443996E-2</v>
      </c>
      <c r="AK30" s="8">
        <v>-2.8108523394280008E-2</v>
      </c>
      <c r="AL30" s="3"/>
      <c r="AM30" s="7">
        <v>0</v>
      </c>
      <c r="AN30" s="3">
        <v>0</v>
      </c>
      <c r="AO30" s="3">
        <v>0</v>
      </c>
      <c r="AP30" s="3">
        <v>0.56462000000000001</v>
      </c>
      <c r="AQ30" s="3">
        <v>0.69288000000000005</v>
      </c>
      <c r="AR30" s="3">
        <v>0.44846000000000003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8">
        <v>0</v>
      </c>
      <c r="BA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5" thickBot="1">
      <c r="A31" s="3"/>
      <c r="B31" s="7">
        <v>1.31E-3</v>
      </c>
      <c r="C31" s="3">
        <v>4.8399999999999997E-3</v>
      </c>
      <c r="D31" s="3">
        <v>-3.4000000000000002E-4</v>
      </c>
      <c r="E31" s="3">
        <v>4.2819999999999997E-2</v>
      </c>
      <c r="F31" s="3">
        <v>-0.14054</v>
      </c>
      <c r="G31" s="3">
        <v>2.2161599999999999</v>
      </c>
      <c r="H31" s="3">
        <v>3.6459999999999999E-2</v>
      </c>
      <c r="I31" s="3">
        <v>-0.13628999999999999</v>
      </c>
      <c r="J31" s="3">
        <v>-7.7060000000000003E-2</v>
      </c>
      <c r="K31" s="3">
        <v>1.41E-2</v>
      </c>
      <c r="L31" s="3">
        <v>-3.474E-2</v>
      </c>
      <c r="M31" s="8">
        <v>6.7970000000000003E-2</v>
      </c>
      <c r="N31" s="3"/>
      <c r="O31" s="7">
        <v>0.56466000000000005</v>
      </c>
      <c r="P31" s="3">
        <v>0.69299999999999995</v>
      </c>
      <c r="Q31" s="8">
        <v>0.44823000000000002</v>
      </c>
      <c r="R31" s="3"/>
      <c r="S31" s="7">
        <v>-1.5105949145409999E-3</v>
      </c>
      <c r="T31" s="3">
        <v>-3.7095923471819996E-3</v>
      </c>
      <c r="U31" s="3">
        <v>-4.7924908970890003E-3</v>
      </c>
      <c r="V31" s="3">
        <v>1.0277004802576624</v>
      </c>
      <c r="W31" s="3">
        <v>1.4321174031905364</v>
      </c>
      <c r="X31" s="3">
        <v>3.3443774962453698</v>
      </c>
      <c r="Y31" s="7">
        <v>0.15643187242079598</v>
      </c>
      <c r="Z31" s="3">
        <v>0.20452296875213399</v>
      </c>
      <c r="AA31" s="3">
        <v>-3.2972338051469027E-2</v>
      </c>
      <c r="AB31" s="3">
        <v>9.6433252737138E-2</v>
      </c>
      <c r="AC31" s="3">
        <v>-2.7991646356314008E-2</v>
      </c>
      <c r="AD31" s="8">
        <v>0.10106554477497401</v>
      </c>
      <c r="AE31" s="3"/>
      <c r="AF31" s="9">
        <v>0.15654514900802499</v>
      </c>
      <c r="AG31" s="10">
        <v>0.204642126392695</v>
      </c>
      <c r="AH31" s="10">
        <v>-3.2959250845183502E-2</v>
      </c>
      <c r="AI31" s="10">
        <v>9.6488721697970986E-2</v>
      </c>
      <c r="AJ31" s="10">
        <v>-2.8108523394280008E-2</v>
      </c>
      <c r="AK31" s="11">
        <v>0.10106554477497401</v>
      </c>
      <c r="AL31" s="3"/>
      <c r="AM31" s="7">
        <v>0</v>
      </c>
      <c r="AN31" s="3">
        <v>0</v>
      </c>
      <c r="AO31" s="3">
        <v>0</v>
      </c>
      <c r="AP31" s="3">
        <v>5.5410000000000001E-2</v>
      </c>
      <c r="AQ31" s="3">
        <v>0.51031000000000004</v>
      </c>
      <c r="AR31" s="3">
        <v>-0.85819999999999996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8">
        <v>0</v>
      </c>
      <c r="BA31" s="3"/>
      <c r="BD31" s="4">
        <v>3.17137</v>
      </c>
      <c r="BE31" s="5">
        <v>4.8399999999999999E-2</v>
      </c>
      <c r="BF31" s="5">
        <v>-1.8579999999999999E-2</v>
      </c>
      <c r="BG31" s="5">
        <v>8.1399999999999997E-3</v>
      </c>
      <c r="BH31" s="5">
        <v>1.414E-2</v>
      </c>
      <c r="BI31" s="5">
        <v>-1.9499999999999999E-3</v>
      </c>
      <c r="BJ31" s="5">
        <v>-8.795E-2</v>
      </c>
      <c r="BK31" s="5">
        <v>0.13924</v>
      </c>
      <c r="BL31" s="5">
        <v>-7.3160000000000003E-2</v>
      </c>
      <c r="BM31" s="5">
        <v>-9.7239999999999993E-2</v>
      </c>
      <c r="BN31" s="5">
        <v>-8.4330000000000002E-2</v>
      </c>
      <c r="BO31" s="6">
        <v>-3.4349999999999999E-2</v>
      </c>
    </row>
    <row r="32" spans="1:67" ht="15" thickBot="1">
      <c r="A32" s="3"/>
      <c r="B32" s="7">
        <v>-5.7140000000000003E-2</v>
      </c>
      <c r="C32" s="3">
        <v>-4.7099999999999998E-3</v>
      </c>
      <c r="D32" s="3">
        <v>-5.2949999999999997E-2</v>
      </c>
      <c r="E32" s="3">
        <v>-8.6569999999999994E-2</v>
      </c>
      <c r="F32" s="3">
        <v>4.1020000000000001E-2</v>
      </c>
      <c r="G32" s="3">
        <v>3.6459999999999999E-2</v>
      </c>
      <c r="H32" s="3">
        <v>2.3791699999999998</v>
      </c>
      <c r="I32" s="3">
        <v>-0.11753</v>
      </c>
      <c r="J32" s="3">
        <v>3.6850000000000001E-2</v>
      </c>
      <c r="K32" s="3">
        <v>-2.4599999999999999E-3</v>
      </c>
      <c r="L32" s="3">
        <v>2.7999999999999998E-4</v>
      </c>
      <c r="M32" s="8">
        <v>-1.7799999999999999E-3</v>
      </c>
      <c r="N32" s="3"/>
      <c r="O32" s="9">
        <v>5.5300000000000002E-2</v>
      </c>
      <c r="P32" s="10">
        <v>0.51010999999999995</v>
      </c>
      <c r="Q32" s="11">
        <v>-0.85833000000000004</v>
      </c>
      <c r="R32" s="3"/>
      <c r="S32" s="4">
        <v>-0.11692700904155001</v>
      </c>
      <c r="T32" s="5">
        <v>-0.11657272788327999</v>
      </c>
      <c r="U32" s="5">
        <v>1.7824746655091983E-2</v>
      </c>
      <c r="V32" s="5">
        <v>3.7507904666349991E-2</v>
      </c>
      <c r="W32" s="5">
        <v>1.3788098441241986E-2</v>
      </c>
      <c r="X32" s="5">
        <v>0.15643187242079598</v>
      </c>
      <c r="Y32" s="4">
        <v>2.5339537345493608</v>
      </c>
      <c r="Z32" s="5">
        <v>0.16266673559575778</v>
      </c>
      <c r="AA32" s="5">
        <v>-0.27253947538186329</v>
      </c>
      <c r="AB32" s="5">
        <v>-2.5805488968790001E-3</v>
      </c>
      <c r="AC32" s="5">
        <v>1.0767701952599994E-4</v>
      </c>
      <c r="AD32" s="6">
        <v>4.6283855058999995E-5</v>
      </c>
      <c r="AE32" s="3" t="s">
        <v>46</v>
      </c>
      <c r="AF32" s="4">
        <f t="array" ref="AF32:AK37">TRANSPOSE(AF26:AK31)</f>
        <v>-0.11692700904155001</v>
      </c>
      <c r="AG32" s="5">
        <v>-0.11658824889787249</v>
      </c>
      <c r="AH32" s="5">
        <v>1.7837238668382986E-2</v>
      </c>
      <c r="AI32" s="5">
        <v>3.7488605737700492E-2</v>
      </c>
      <c r="AJ32" s="5">
        <v>1.3851539541748998E-2</v>
      </c>
      <c r="AK32" s="6">
        <v>0.15654514900802499</v>
      </c>
      <c r="AL32" s="3"/>
      <c r="AM32" s="7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f t="array" ref="AS32:AU34">O30:Q32</f>
        <v>-0.82347000000000004</v>
      </c>
      <c r="AT32" s="3">
        <v>0.50944999999999996</v>
      </c>
      <c r="AU32" s="3">
        <v>0.24972</v>
      </c>
      <c r="AV32" s="3">
        <v>0</v>
      </c>
      <c r="AW32" s="3">
        <v>0</v>
      </c>
      <c r="AX32" s="8">
        <v>0</v>
      </c>
      <c r="BA32" s="3"/>
      <c r="BD32" s="7">
        <v>4.8399999999999999E-2</v>
      </c>
      <c r="BE32" s="3">
        <v>3.4389699999999999</v>
      </c>
      <c r="BF32" s="3">
        <v>6.6420000000000007E-2</v>
      </c>
      <c r="BG32" s="3">
        <v>-7.7600000000000004E-3</v>
      </c>
      <c r="BH32" s="3">
        <v>-1.021E-2</v>
      </c>
      <c r="BI32" s="3">
        <v>-2.376E-2</v>
      </c>
      <c r="BJ32" s="3">
        <v>0.13916999999999999</v>
      </c>
      <c r="BK32" s="3">
        <v>-0.45671</v>
      </c>
      <c r="BL32" s="3">
        <v>0.16270999999999999</v>
      </c>
      <c r="BM32" s="3">
        <v>0.10990999999999999</v>
      </c>
      <c r="BN32" s="3">
        <v>0.20602999999999999</v>
      </c>
      <c r="BO32" s="8">
        <v>0.36919000000000002</v>
      </c>
    </row>
    <row r="33" spans="1:67">
      <c r="A33" s="3"/>
      <c r="B33" s="7">
        <v>-4.7099999999999998E-3</v>
      </c>
      <c r="C33" s="3">
        <v>-0.18398</v>
      </c>
      <c r="D33" s="3">
        <v>-0.16588</v>
      </c>
      <c r="E33" s="3">
        <v>-8.1890000000000004E-2</v>
      </c>
      <c r="F33" s="3">
        <v>0.18064</v>
      </c>
      <c r="G33" s="3">
        <v>-0.13628999999999999</v>
      </c>
      <c r="H33" s="3">
        <v>-0.11753</v>
      </c>
      <c r="I33" s="3">
        <v>2.2334999999999998</v>
      </c>
      <c r="J33" s="3">
        <v>0.12009</v>
      </c>
      <c r="K33" s="3">
        <v>2.7999999999999998E-4</v>
      </c>
      <c r="L33" s="3">
        <v>1.5499999999999999E-3</v>
      </c>
      <c r="M33" s="8">
        <v>-4.64E-3</v>
      </c>
      <c r="N33" s="3"/>
      <c r="O33" s="3"/>
      <c r="P33" s="3"/>
      <c r="Q33" s="3"/>
      <c r="R33" s="3"/>
      <c r="S33" s="7">
        <v>-0.11660376991246499</v>
      </c>
      <c r="T33" s="3">
        <v>-0.28502867794895403</v>
      </c>
      <c r="U33" s="3">
        <v>0.10276686798687298</v>
      </c>
      <c r="V33" s="3">
        <v>0.24646342502058605</v>
      </c>
      <c r="W33" s="3">
        <v>1.2418076333190017E-2</v>
      </c>
      <c r="X33" s="3">
        <v>0.20452296875213399</v>
      </c>
      <c r="Y33" s="7">
        <v>0.16266673559575784</v>
      </c>
      <c r="Z33" s="3">
        <v>2.5636366435288047</v>
      </c>
      <c r="AA33" s="3">
        <v>-0.63552560974922434</v>
      </c>
      <c r="AB33" s="3">
        <v>-9.7770735695699995E-4</v>
      </c>
      <c r="AC33" s="3">
        <v>-3.6899644805910006E-3</v>
      </c>
      <c r="AD33" s="8">
        <v>2.1575208793739994E-3</v>
      </c>
      <c r="AE33" s="3"/>
      <c r="AF33" s="7">
        <v>-0.11658824889787249</v>
      </c>
      <c r="AG33" s="3">
        <v>-0.28502867794895403</v>
      </c>
      <c r="AH33" s="3">
        <v>0.1027317206587085</v>
      </c>
      <c r="AI33" s="3">
        <v>0.24643607480310301</v>
      </c>
      <c r="AJ33" s="3">
        <v>1.2461108669690997E-2</v>
      </c>
      <c r="AK33" s="8">
        <v>0.204642126392695</v>
      </c>
      <c r="AL33" s="3"/>
      <c r="AM33" s="7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0.56466000000000005</v>
      </c>
      <c r="AT33" s="3">
        <v>0.69299999999999995</v>
      </c>
      <c r="AU33" s="3">
        <v>0.44823000000000002</v>
      </c>
      <c r="AV33" s="3">
        <v>0</v>
      </c>
      <c r="AW33" s="3">
        <v>0</v>
      </c>
      <c r="AX33" s="8">
        <v>0</v>
      </c>
      <c r="BA33" s="3"/>
      <c r="BD33" s="7">
        <v>-1.8579999999999999E-2</v>
      </c>
      <c r="BE33" s="3">
        <v>6.6420000000000007E-2</v>
      </c>
      <c r="BF33" s="3">
        <v>5.6175800000000002</v>
      </c>
      <c r="BG33" s="3">
        <v>5.4799999999999996E-3</v>
      </c>
      <c r="BH33" s="3">
        <v>-5.7600000000000004E-3</v>
      </c>
      <c r="BI33" s="3">
        <v>5.6699999999999997E-3</v>
      </c>
      <c r="BJ33" s="3">
        <v>-7.3139999999999997E-2</v>
      </c>
      <c r="BK33" s="3">
        <v>0.16278999999999999</v>
      </c>
      <c r="BL33" s="3">
        <v>-2.4660000000000001E-2</v>
      </c>
      <c r="BM33" s="3">
        <v>-2.3040000000000001E-2</v>
      </c>
      <c r="BN33" s="3">
        <v>-2.921E-2</v>
      </c>
      <c r="BO33" s="8">
        <v>-8.0280000000000004E-2</v>
      </c>
    </row>
    <row r="34" spans="1:67">
      <c r="A34" s="3"/>
      <c r="B34" s="7">
        <v>-5.2850000000000001E-2</v>
      </c>
      <c r="C34" s="3">
        <v>-0.16574</v>
      </c>
      <c r="D34" s="3">
        <v>-0.22373999999999999</v>
      </c>
      <c r="E34" s="3">
        <v>-0.17621000000000001</v>
      </c>
      <c r="F34" s="3">
        <v>0.20119000000000001</v>
      </c>
      <c r="G34" s="3">
        <v>-7.7060000000000003E-2</v>
      </c>
      <c r="H34" s="3">
        <v>3.6850000000000001E-2</v>
      </c>
      <c r="I34" s="3">
        <v>0.12009</v>
      </c>
      <c r="J34" s="3">
        <v>3.63917</v>
      </c>
      <c r="K34" s="3">
        <v>8.0000000000000007E-5</v>
      </c>
      <c r="L34" s="3">
        <v>-7.11E-3</v>
      </c>
      <c r="M34" s="8">
        <v>1.0499999999999999E-3</v>
      </c>
      <c r="N34" s="3"/>
      <c r="O34" s="3"/>
      <c r="P34" s="3"/>
      <c r="Q34" s="3"/>
      <c r="R34" s="3"/>
      <c r="S34" s="7">
        <v>1.7849730681673996E-2</v>
      </c>
      <c r="T34" s="3">
        <v>0.10269657333054402</v>
      </c>
      <c r="U34" s="3">
        <v>-6.2903509037561992E-2</v>
      </c>
      <c r="V34" s="3">
        <v>-0.12642145286851303</v>
      </c>
      <c r="W34" s="3">
        <v>4.262667801218002E-3</v>
      </c>
      <c r="X34" s="3">
        <v>-3.2972338051469027E-2</v>
      </c>
      <c r="Y34" s="7">
        <v>-0.27253947538186318</v>
      </c>
      <c r="Z34" s="3">
        <v>-0.63552560974922423</v>
      </c>
      <c r="AA34" s="3">
        <v>3.1542567121016489</v>
      </c>
      <c r="AB34" s="3">
        <v>2.7299752974040002E-3</v>
      </c>
      <c r="AC34" s="3">
        <v>3.2439098083169998E-3</v>
      </c>
      <c r="AD34" s="8">
        <v>6.4105135420049995E-3</v>
      </c>
      <c r="AE34" s="3"/>
      <c r="AF34" s="7">
        <v>1.7837238668382993E-2</v>
      </c>
      <c r="AG34" s="3">
        <v>0.1027317206587085</v>
      </c>
      <c r="AH34" s="3">
        <v>-6.2903509037562005E-2</v>
      </c>
      <c r="AI34" s="3">
        <v>-0.126469545743328</v>
      </c>
      <c r="AJ34" s="3">
        <v>4.3901274089500142E-3</v>
      </c>
      <c r="AK34" s="8">
        <v>-3.2959250845183502E-2</v>
      </c>
      <c r="AL34" s="3"/>
      <c r="AM34" s="7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5.5300000000000002E-2</v>
      </c>
      <c r="AT34" s="3">
        <v>0.51010999999999995</v>
      </c>
      <c r="AU34" s="3">
        <v>-0.85833000000000004</v>
      </c>
      <c r="AV34" s="3">
        <v>0</v>
      </c>
      <c r="AW34" s="3">
        <v>0</v>
      </c>
      <c r="AX34" s="8">
        <v>0</v>
      </c>
      <c r="BA34" s="3"/>
      <c r="BD34" s="7">
        <v>8.1399999999999997E-3</v>
      </c>
      <c r="BE34" s="3">
        <v>-7.7600000000000004E-3</v>
      </c>
      <c r="BF34" s="3">
        <v>5.4799999999999996E-3</v>
      </c>
      <c r="BG34" s="3">
        <v>3.2694399999999999</v>
      </c>
      <c r="BH34" s="3">
        <v>0.20154</v>
      </c>
      <c r="BI34" s="3">
        <v>-6.6309999999999994E-2</v>
      </c>
      <c r="BJ34" s="3">
        <v>9.7159999999999996E-2</v>
      </c>
      <c r="BK34" s="3">
        <v>-0.10985</v>
      </c>
      <c r="BL34" s="3">
        <v>2.3019999999999999E-2</v>
      </c>
      <c r="BM34" s="3">
        <v>-1.558E-2</v>
      </c>
      <c r="BN34" s="3">
        <v>3.3099999999999997E-2</v>
      </c>
      <c r="BO34" s="8">
        <v>5.5050000000000002E-2</v>
      </c>
    </row>
    <row r="35" spans="1:67">
      <c r="A35" s="3"/>
      <c r="B35" s="7">
        <v>8.6569999999999994E-2</v>
      </c>
      <c r="C35" s="3">
        <v>8.1619999999999998E-2</v>
      </c>
      <c r="D35" s="3">
        <v>0.17637</v>
      </c>
      <c r="E35" s="3">
        <v>0.19248000000000001</v>
      </c>
      <c r="F35" s="3">
        <v>-0.17282</v>
      </c>
      <c r="G35" s="3">
        <v>1.41E-2</v>
      </c>
      <c r="H35" s="3">
        <v>-2.4599999999999999E-3</v>
      </c>
      <c r="I35" s="3">
        <v>2.7999999999999998E-4</v>
      </c>
      <c r="J35" s="3">
        <v>8.0000000000000007E-5</v>
      </c>
      <c r="K35" s="3">
        <v>2.0764999999999998</v>
      </c>
      <c r="L35" s="3">
        <v>0.13474</v>
      </c>
      <c r="M35" s="8">
        <v>4.2659999999999997E-2</v>
      </c>
      <c r="N35" s="3"/>
      <c r="O35" s="3"/>
      <c r="P35" s="3"/>
      <c r="Q35" s="3"/>
      <c r="R35" s="3"/>
      <c r="S35" s="7">
        <v>-3.746930680905098E-2</v>
      </c>
      <c r="T35" s="3">
        <v>-0.24640872458562002</v>
      </c>
      <c r="U35" s="3">
        <v>0.12651763861814297</v>
      </c>
      <c r="V35" s="3">
        <v>0.296040308334314</v>
      </c>
      <c r="W35" s="3">
        <v>-7.8248741319859559E-3</v>
      </c>
      <c r="X35" s="3">
        <v>9.6433252737138014E-2</v>
      </c>
      <c r="Y35" s="7">
        <v>-2.5805488968790001E-3</v>
      </c>
      <c r="Z35" s="3">
        <v>-9.7770735695699973E-4</v>
      </c>
      <c r="AA35" s="3">
        <v>2.7299752974039998E-3</v>
      </c>
      <c r="AB35" s="3">
        <v>2.952602376756547</v>
      </c>
      <c r="AC35" s="3">
        <v>1.3175418084825294</v>
      </c>
      <c r="AD35" s="8">
        <v>1.0267066032580416</v>
      </c>
      <c r="AE35" s="3"/>
      <c r="AF35" s="7">
        <v>-3.7488605737700492E-2</v>
      </c>
      <c r="AG35" s="3">
        <v>-0.24643607480310303</v>
      </c>
      <c r="AH35" s="3">
        <v>0.12646954574332803</v>
      </c>
      <c r="AI35" s="3">
        <v>0.29604030833431405</v>
      </c>
      <c r="AJ35" s="3">
        <v>-7.9669999521430161E-3</v>
      </c>
      <c r="AK35" s="8">
        <v>9.6488721697970986E-2</v>
      </c>
      <c r="AL35" s="3"/>
      <c r="AM35" s="7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f t="array" ref="AV35:AX37">O30:Q32</f>
        <v>-0.82347000000000004</v>
      </c>
      <c r="AW35" s="3">
        <v>0.50944999999999996</v>
      </c>
      <c r="AX35" s="8">
        <v>0.24972</v>
      </c>
      <c r="BA35" s="3"/>
      <c r="BD35" s="7">
        <v>1.414E-2</v>
      </c>
      <c r="BE35" s="3">
        <v>-1.021E-2</v>
      </c>
      <c r="BF35" s="3">
        <v>-5.7600000000000004E-3</v>
      </c>
      <c r="BG35" s="3">
        <v>0.20154</v>
      </c>
      <c r="BH35" s="3">
        <v>8.9759899999999995</v>
      </c>
      <c r="BI35" s="3">
        <v>-0.18817999999999999</v>
      </c>
      <c r="BJ35" s="3">
        <v>8.4279999999999994E-2</v>
      </c>
      <c r="BK35" s="3">
        <v>-0.20616999999999999</v>
      </c>
      <c r="BL35" s="3">
        <v>2.92E-2</v>
      </c>
      <c r="BM35" s="3">
        <v>3.3099999999999997E-2</v>
      </c>
      <c r="BN35" s="3">
        <v>3.0290000000000001E-2</v>
      </c>
      <c r="BO35" s="8">
        <v>7.1879999999999999E-2</v>
      </c>
    </row>
    <row r="36" spans="1:67">
      <c r="A36" s="3"/>
      <c r="B36" s="7">
        <v>-4.095E-2</v>
      </c>
      <c r="C36" s="3">
        <v>-0.18082999999999999</v>
      </c>
      <c r="D36" s="3">
        <v>-0.20121</v>
      </c>
      <c r="E36" s="3">
        <v>-0.17266999999999999</v>
      </c>
      <c r="F36" s="3">
        <v>0.11960999999999999</v>
      </c>
      <c r="G36" s="3">
        <v>-3.474E-2</v>
      </c>
      <c r="H36" s="3">
        <v>2.7999999999999998E-4</v>
      </c>
      <c r="I36" s="3">
        <v>1.5499999999999999E-3</v>
      </c>
      <c r="J36" s="3">
        <v>-7.11E-3</v>
      </c>
      <c r="K36" s="3">
        <v>0.13474</v>
      </c>
      <c r="L36" s="3">
        <v>6.0591799999999996</v>
      </c>
      <c r="M36" s="8">
        <v>-0.13976</v>
      </c>
      <c r="N36" s="3"/>
      <c r="O36" s="3"/>
      <c r="P36" s="3"/>
      <c r="Q36" s="3"/>
      <c r="R36" s="3"/>
      <c r="S36" s="7">
        <v>-1.3914980642255992E-2</v>
      </c>
      <c r="T36" s="3">
        <v>-1.2504141006191986E-2</v>
      </c>
      <c r="U36" s="3">
        <v>-4.5175870166820264E-3</v>
      </c>
      <c r="V36" s="3">
        <v>-8.1091257723000434E-3</v>
      </c>
      <c r="W36" s="3">
        <v>-1.7045647335443986E-2</v>
      </c>
      <c r="X36" s="3">
        <v>-2.7991646356314015E-2</v>
      </c>
      <c r="Y36" s="7">
        <v>1.0767701952599977E-4</v>
      </c>
      <c r="Z36" s="3">
        <v>-3.6899644805910006E-3</v>
      </c>
      <c r="AA36" s="3">
        <v>3.2439098083169998E-3</v>
      </c>
      <c r="AB36" s="3">
        <v>1.3175418084825297</v>
      </c>
      <c r="AC36" s="3">
        <v>4.0570804801117166</v>
      </c>
      <c r="AD36" s="8">
        <v>1.4304282557221768</v>
      </c>
      <c r="AE36" s="3"/>
      <c r="AF36" s="7">
        <v>-1.3851539541748982E-2</v>
      </c>
      <c r="AG36" s="3">
        <v>-1.2461108669690996E-2</v>
      </c>
      <c r="AH36" s="3">
        <v>-4.3901274089500047E-3</v>
      </c>
      <c r="AI36" s="3">
        <v>-7.9669999521430092E-3</v>
      </c>
      <c r="AJ36" s="3">
        <v>-1.7045647335443996E-2</v>
      </c>
      <c r="AK36" s="8">
        <v>-2.8108523394280008E-2</v>
      </c>
      <c r="AL36" s="3"/>
      <c r="AM36" s="7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0.56466000000000005</v>
      </c>
      <c r="AW36" s="3">
        <v>0.69299999999999995</v>
      </c>
      <c r="AX36" s="8">
        <v>0.44823000000000002</v>
      </c>
      <c r="BA36" s="3"/>
      <c r="BD36" s="7">
        <v>-1.9499999999999999E-3</v>
      </c>
      <c r="BE36" s="3">
        <v>-2.376E-2</v>
      </c>
      <c r="BF36" s="3">
        <v>5.6699999999999997E-3</v>
      </c>
      <c r="BG36" s="3">
        <v>-6.6309999999999994E-2</v>
      </c>
      <c r="BH36" s="3">
        <v>-0.18817999999999999</v>
      </c>
      <c r="BI36" s="3">
        <v>3.7560600000000002</v>
      </c>
      <c r="BJ36" s="3">
        <v>3.4290000000000001E-2</v>
      </c>
      <c r="BK36" s="3">
        <v>-0.36934</v>
      </c>
      <c r="BL36" s="3">
        <v>8.029E-2</v>
      </c>
      <c r="BM36" s="3">
        <v>5.5100000000000003E-2</v>
      </c>
      <c r="BN36" s="3">
        <v>7.1809999999999999E-2</v>
      </c>
      <c r="BO36" s="8">
        <v>0.24636</v>
      </c>
    </row>
    <row r="37" spans="1:67" ht="15" thickBot="1">
      <c r="A37" s="3"/>
      <c r="B37" s="9">
        <v>-3.6490000000000002E-2</v>
      </c>
      <c r="C37" s="10">
        <v>0.13647000000000001</v>
      </c>
      <c r="D37" s="10">
        <v>7.7289999999999998E-2</v>
      </c>
      <c r="E37" s="10">
        <v>1.4449999999999999E-2</v>
      </c>
      <c r="F37" s="10">
        <v>-3.465E-2</v>
      </c>
      <c r="G37" s="10">
        <v>6.7970000000000003E-2</v>
      </c>
      <c r="H37" s="10">
        <v>-1.7799999999999999E-3</v>
      </c>
      <c r="I37" s="10">
        <v>-4.64E-3</v>
      </c>
      <c r="J37" s="10">
        <v>1.0499999999999999E-3</v>
      </c>
      <c r="K37" s="10">
        <v>4.2659999999999997E-2</v>
      </c>
      <c r="L37" s="10">
        <v>-0.13976</v>
      </c>
      <c r="M37" s="11">
        <v>2.2142900000000001</v>
      </c>
      <c r="N37" s="3"/>
      <c r="O37" s="3"/>
      <c r="P37" s="3"/>
      <c r="Q37" s="3"/>
      <c r="R37" s="3"/>
      <c r="S37" s="9">
        <v>-0.156658425595254</v>
      </c>
      <c r="T37" s="10">
        <v>-0.204761284033256</v>
      </c>
      <c r="U37" s="10">
        <v>3.2946163638897977E-2</v>
      </c>
      <c r="V37" s="10">
        <v>9.6544190658803986E-2</v>
      </c>
      <c r="W37" s="10">
        <v>-2.8225400432246008E-2</v>
      </c>
      <c r="X37" s="10">
        <v>0.10106554477497401</v>
      </c>
      <c r="Y37" s="9">
        <v>4.6283855058999561E-5</v>
      </c>
      <c r="Z37" s="10">
        <v>2.1575208793739998E-3</v>
      </c>
      <c r="AA37" s="10">
        <v>6.4105135420049995E-3</v>
      </c>
      <c r="AB37" s="10">
        <v>1.0267066032580419</v>
      </c>
      <c r="AC37" s="10">
        <v>1.4304282557221766</v>
      </c>
      <c r="AD37" s="11">
        <v>3.3402952986087948</v>
      </c>
      <c r="AE37" s="3"/>
      <c r="AF37" s="9">
        <v>-0.15654514900802499</v>
      </c>
      <c r="AG37" s="10">
        <v>-0.204642126392695</v>
      </c>
      <c r="AH37" s="10">
        <v>3.2959250845183509E-2</v>
      </c>
      <c r="AI37" s="10">
        <v>9.6488721697971E-2</v>
      </c>
      <c r="AJ37" s="10">
        <v>-2.8108523394280008E-2</v>
      </c>
      <c r="AK37" s="11">
        <v>0.10106554477497401</v>
      </c>
      <c r="AL37" s="3"/>
      <c r="AM37" s="9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5.5300000000000002E-2</v>
      </c>
      <c r="AW37" s="10">
        <v>0.51010999999999995</v>
      </c>
      <c r="AX37" s="11">
        <v>-0.85833000000000004</v>
      </c>
      <c r="BA37" s="3"/>
      <c r="BD37" s="7">
        <v>-8.795E-2</v>
      </c>
      <c r="BE37" s="3">
        <v>0.13916999999999999</v>
      </c>
      <c r="BF37" s="3">
        <v>-7.3139999999999997E-2</v>
      </c>
      <c r="BG37" s="3">
        <v>9.7159999999999996E-2</v>
      </c>
      <c r="BH37" s="3">
        <v>8.4279999999999994E-2</v>
      </c>
      <c r="BI37" s="3">
        <v>3.4290000000000001E-2</v>
      </c>
      <c r="BJ37" s="3">
        <v>3.1709800000000001</v>
      </c>
      <c r="BK37" s="3">
        <v>4.8590000000000001E-2</v>
      </c>
      <c r="BL37" s="3">
        <v>-1.789E-2</v>
      </c>
      <c r="BM37" s="3">
        <v>-9.3399999999999993E-3</v>
      </c>
      <c r="BN37" s="3">
        <v>-1.2290000000000001E-2</v>
      </c>
      <c r="BO37" s="8">
        <v>4.4799999999999996E-3</v>
      </c>
    </row>
    <row r="38" spans="1:6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BA38" s="3"/>
      <c r="BD38" s="7">
        <v>0.13924</v>
      </c>
      <c r="BE38" s="3">
        <v>-0.45671</v>
      </c>
      <c r="BF38" s="3">
        <v>0.16278999999999999</v>
      </c>
      <c r="BG38" s="3">
        <v>-0.10985</v>
      </c>
      <c r="BH38" s="3">
        <v>-0.20616999999999999</v>
      </c>
      <c r="BI38" s="3">
        <v>-0.36934</v>
      </c>
      <c r="BJ38" s="3">
        <v>4.8590000000000001E-2</v>
      </c>
      <c r="BK38" s="3">
        <v>3.4369100000000001</v>
      </c>
      <c r="BL38" s="3">
        <v>6.7180000000000004E-2</v>
      </c>
      <c r="BM38" s="3">
        <v>4.4400000000000004E-3</v>
      </c>
      <c r="BN38" s="3">
        <v>1.119E-2</v>
      </c>
      <c r="BO38" s="8">
        <v>2.3709999999999998E-2</v>
      </c>
    </row>
    <row r="39" spans="1:67" ht="15" thickBot="1">
      <c r="A39" s="3"/>
      <c r="B39" s="3" t="s">
        <v>22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BA39" s="3"/>
      <c r="BD39" s="7">
        <v>-7.3160000000000003E-2</v>
      </c>
      <c r="BE39" s="3">
        <v>0.16270999999999999</v>
      </c>
      <c r="BF39" s="3">
        <v>-2.4660000000000001E-2</v>
      </c>
      <c r="BG39" s="3">
        <v>2.3019999999999999E-2</v>
      </c>
      <c r="BH39" s="3">
        <v>2.92E-2</v>
      </c>
      <c r="BI39" s="3">
        <v>8.029E-2</v>
      </c>
      <c r="BJ39" s="3">
        <v>-1.789E-2</v>
      </c>
      <c r="BK39" s="3">
        <v>6.7180000000000004E-2</v>
      </c>
      <c r="BL39" s="3">
        <v>5.6135599999999997</v>
      </c>
      <c r="BM39" s="3">
        <v>-8.3000000000000001E-3</v>
      </c>
      <c r="BN39" s="3">
        <v>5.13E-3</v>
      </c>
      <c r="BO39" s="8">
        <v>-5.8700000000000002E-3</v>
      </c>
    </row>
    <row r="40" spans="1:67">
      <c r="A40" s="3"/>
      <c r="B40" s="4">
        <v>2.4187099999999999</v>
      </c>
      <c r="C40" s="5">
        <v>-0.15107999999999999</v>
      </c>
      <c r="D40" s="5">
        <v>3.313E-2</v>
      </c>
      <c r="E40" s="5">
        <v>2.2300000000000002E-3</v>
      </c>
      <c r="F40" s="5">
        <v>-2.1000000000000001E-4</v>
      </c>
      <c r="G40" s="5">
        <v>4.7699999999999999E-3</v>
      </c>
      <c r="H40" s="5">
        <v>-0.18833</v>
      </c>
      <c r="I40" s="5">
        <v>-5.2479999999999999E-2</v>
      </c>
      <c r="J40" s="5">
        <v>-1.1379999999999999E-2</v>
      </c>
      <c r="K40" s="5">
        <v>5.3519999999999998E-2</v>
      </c>
      <c r="L40" s="5">
        <v>-0.19861999999999999</v>
      </c>
      <c r="M40" s="6">
        <v>-3.5819999999999998E-2</v>
      </c>
      <c r="N40" s="3"/>
      <c r="O40" s="4">
        <v>-0.82306000000000001</v>
      </c>
      <c r="P40" s="5">
        <v>0.50988999999999995</v>
      </c>
      <c r="Q40" s="6">
        <v>0.25015999999999999</v>
      </c>
      <c r="R40" s="3"/>
      <c r="S40" s="4">
        <f t="array" ref="S40:AD51">MMULT(MMULT(AM40:AX51,B40:M51),TRANSPOSE(AM40:AX51))</f>
        <v>2.6386159421677489</v>
      </c>
      <c r="T40" s="5">
        <v>0.22439056976191557</v>
      </c>
      <c r="U40" s="5">
        <v>-0.25548923726951112</v>
      </c>
      <c r="V40" s="5">
        <v>7.8699393832220004E-3</v>
      </c>
      <c r="W40" s="5">
        <v>-1.1497118785850006E-3</v>
      </c>
      <c r="X40" s="5">
        <v>-5.8986267119199992E-3</v>
      </c>
      <c r="Y40" s="4">
        <v>-0.12722324479042699</v>
      </c>
      <c r="Z40" s="5">
        <v>1.5562844574709009E-2</v>
      </c>
      <c r="AA40" s="5">
        <v>0.20922772171294302</v>
      </c>
      <c r="AB40" s="5">
        <v>3.0872049737880991E-2</v>
      </c>
      <c r="AC40" s="5">
        <v>6.8574779087160989E-2</v>
      </c>
      <c r="AD40" s="6">
        <v>1.8453753658021998E-2</v>
      </c>
      <c r="AE40" s="12" t="s">
        <v>45</v>
      </c>
      <c r="AF40" s="4">
        <f t="array" ref="AF40:AH42">0.5*(Y40:AA42+S46:U48)</f>
        <v>-0.12722324479042701</v>
      </c>
      <c r="AG40" s="5">
        <v>1.5544443015876999E-2</v>
      </c>
      <c r="AH40" s="5">
        <v>0.20923385620289003</v>
      </c>
      <c r="AI40" s="5">
        <f t="array" ref="AI40:AK42">0.5*(AB40:AD42-V46:X48)</f>
        <v>3.1316587167466992E-2</v>
      </c>
      <c r="AJ40" s="5">
        <v>6.9042791720504482E-2</v>
      </c>
      <c r="AK40" s="6">
        <v>1.8614629131280497E-2</v>
      </c>
      <c r="AL40" s="3"/>
      <c r="AM40" s="4">
        <f t="array" ref="AM40:AO42">O40:Q42</f>
        <v>-0.82306000000000001</v>
      </c>
      <c r="AN40" s="5">
        <v>0.50988999999999995</v>
      </c>
      <c r="AO40" s="5">
        <v>0.25015999999999999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6">
        <v>0</v>
      </c>
      <c r="BA40" s="3"/>
      <c r="BD40" s="7">
        <v>-9.7239999999999993E-2</v>
      </c>
      <c r="BE40" s="3">
        <v>0.10990999999999999</v>
      </c>
      <c r="BF40" s="3">
        <v>-2.3040000000000001E-2</v>
      </c>
      <c r="BG40" s="3">
        <v>-1.558E-2</v>
      </c>
      <c r="BH40" s="3">
        <v>3.3099999999999997E-2</v>
      </c>
      <c r="BI40" s="3">
        <v>5.5100000000000003E-2</v>
      </c>
      <c r="BJ40" s="3">
        <v>-9.3399999999999993E-3</v>
      </c>
      <c r="BK40" s="3">
        <v>4.4400000000000004E-3</v>
      </c>
      <c r="BL40" s="3">
        <v>-8.3000000000000001E-3</v>
      </c>
      <c r="BM40" s="3">
        <v>3.2682600000000002</v>
      </c>
      <c r="BN40" s="3">
        <v>0.20119999999999999</v>
      </c>
      <c r="BO40" s="8">
        <v>-6.5909999999999996E-2</v>
      </c>
    </row>
    <row r="41" spans="1:67">
      <c r="A41" s="3"/>
      <c r="B41" s="7">
        <v>-0.15107999999999999</v>
      </c>
      <c r="C41" s="3">
        <v>2.3892899999999999</v>
      </c>
      <c r="D41" s="3">
        <v>0.10782</v>
      </c>
      <c r="E41" s="3">
        <v>-1.635E-2</v>
      </c>
      <c r="F41" s="3">
        <v>8.9999999999999998E-4</v>
      </c>
      <c r="G41" s="3">
        <v>1.9300000000000001E-2</v>
      </c>
      <c r="H41" s="3">
        <v>-5.2479999999999999E-2</v>
      </c>
      <c r="I41" s="3">
        <v>-5.9979999999999999E-2</v>
      </c>
      <c r="J41" s="3">
        <v>0.16164999999999999</v>
      </c>
      <c r="K41" s="3">
        <v>-5.5500000000000002E-3</v>
      </c>
      <c r="L41" s="3">
        <v>4.5719999999999997E-2</v>
      </c>
      <c r="M41" s="8">
        <v>4.2999999999999999E-4</v>
      </c>
      <c r="N41" s="3"/>
      <c r="O41" s="7">
        <v>0.56508999999999998</v>
      </c>
      <c r="P41" s="3">
        <v>0.69106000000000001</v>
      </c>
      <c r="Q41" s="8">
        <v>0.45067000000000002</v>
      </c>
      <c r="R41" s="3"/>
      <c r="S41" s="7">
        <v>0.22439056976191601</v>
      </c>
      <c r="T41" s="3">
        <v>2.6526994814532618</v>
      </c>
      <c r="U41" s="3">
        <v>-0.65048143218983989</v>
      </c>
      <c r="V41" s="3">
        <v>8.3789278998890014E-3</v>
      </c>
      <c r="W41" s="3">
        <v>4.5960911896750006E-3</v>
      </c>
      <c r="X41" s="3">
        <v>-1.5087830052287001E-2</v>
      </c>
      <c r="Y41" s="7">
        <v>1.5526041457045003E-2</v>
      </c>
      <c r="Z41" s="3">
        <v>-0.27507471181056997</v>
      </c>
      <c r="AA41" s="3">
        <v>0.35897110445395197</v>
      </c>
      <c r="AB41" s="3">
        <v>-0.26671308440796898</v>
      </c>
      <c r="AC41" s="3">
        <v>-0.13512641447589499</v>
      </c>
      <c r="AD41" s="8">
        <v>-0.11130658224916</v>
      </c>
      <c r="AE41" s="3"/>
      <c r="AF41" s="7">
        <v>1.5544443015877006E-2</v>
      </c>
      <c r="AG41" s="3">
        <v>-0.27507471181056997</v>
      </c>
      <c r="AH41" s="3">
        <v>0.35903392673858647</v>
      </c>
      <c r="AI41" s="3">
        <v>-0.26669712340713847</v>
      </c>
      <c r="AJ41" s="3">
        <v>-0.13530177163144852</v>
      </c>
      <c r="AK41" s="8">
        <v>-0.11142684689805499</v>
      </c>
      <c r="AL41" s="3"/>
      <c r="AM41" s="7">
        <v>0.56508999999999998</v>
      </c>
      <c r="AN41" s="3">
        <v>0.69106000000000001</v>
      </c>
      <c r="AO41" s="3">
        <v>0.45067000000000002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8">
        <v>0</v>
      </c>
      <c r="BA41" s="3"/>
      <c r="BD41" s="7">
        <v>-8.4330000000000002E-2</v>
      </c>
      <c r="BE41" s="3">
        <v>0.20602999999999999</v>
      </c>
      <c r="BF41" s="3">
        <v>-2.921E-2</v>
      </c>
      <c r="BG41" s="3">
        <v>3.3099999999999997E-2</v>
      </c>
      <c r="BH41" s="3">
        <v>3.0290000000000001E-2</v>
      </c>
      <c r="BI41" s="3">
        <v>7.1809999999999999E-2</v>
      </c>
      <c r="BJ41" s="3">
        <v>-1.2290000000000001E-2</v>
      </c>
      <c r="BK41" s="3">
        <v>1.119E-2</v>
      </c>
      <c r="BL41" s="3">
        <v>5.13E-3</v>
      </c>
      <c r="BM41" s="3">
        <v>0.20119999999999999</v>
      </c>
      <c r="BN41" s="3">
        <v>8.9682999999999993</v>
      </c>
      <c r="BO41" s="8">
        <v>-0.19012999999999999</v>
      </c>
    </row>
    <row r="42" spans="1:67" ht="15" thickBot="1">
      <c r="A42" s="3"/>
      <c r="B42" s="7">
        <v>3.313E-2</v>
      </c>
      <c r="C42" s="3">
        <v>0.10782</v>
      </c>
      <c r="D42" s="3">
        <v>3.8072499999999998</v>
      </c>
      <c r="E42" s="3">
        <v>1.0829999999999999E-2</v>
      </c>
      <c r="F42" s="3">
        <v>-1.74E-3</v>
      </c>
      <c r="G42" s="3">
        <v>2.3600000000000001E-3</v>
      </c>
      <c r="H42" s="3">
        <v>-1.1169999999999999E-2</v>
      </c>
      <c r="I42" s="3">
        <v>0.16192999999999999</v>
      </c>
      <c r="J42" s="3">
        <v>-1.18268</v>
      </c>
      <c r="K42" s="3">
        <v>0.24495</v>
      </c>
      <c r="L42" s="3">
        <v>-0.45656000000000002</v>
      </c>
      <c r="M42" s="8">
        <v>-2.743E-2</v>
      </c>
      <c r="N42" s="3"/>
      <c r="O42" s="9">
        <v>5.6919999999999998E-2</v>
      </c>
      <c r="P42" s="10">
        <v>0.51229000000000002</v>
      </c>
      <c r="Q42" s="11">
        <v>-0.85692000000000002</v>
      </c>
      <c r="R42" s="3"/>
      <c r="S42" s="7">
        <v>-0.25548923726951089</v>
      </c>
      <c r="T42" s="3">
        <v>-0.65048143218984</v>
      </c>
      <c r="U42" s="3">
        <v>3.3238861613427289</v>
      </c>
      <c r="V42" s="3">
        <v>1.7452449737236E-2</v>
      </c>
      <c r="W42" s="3">
        <v>-4.8981400260849992E-3</v>
      </c>
      <c r="X42" s="3">
        <v>-6.9760795463900006E-3</v>
      </c>
      <c r="Y42" s="7">
        <v>0.20923999069283702</v>
      </c>
      <c r="Z42" s="3">
        <v>0.35909674902322097</v>
      </c>
      <c r="AA42" s="3">
        <v>-1.028682576119363</v>
      </c>
      <c r="AB42" s="3">
        <v>0.38368993889650099</v>
      </c>
      <c r="AC42" s="3">
        <v>0.16993858362660899</v>
      </c>
      <c r="AD42" s="8">
        <v>0.17618598551553</v>
      </c>
      <c r="AE42" s="3"/>
      <c r="AF42" s="7">
        <v>0.20923385620288998</v>
      </c>
      <c r="AG42" s="3">
        <v>0.35903392673858647</v>
      </c>
      <c r="AH42" s="3">
        <v>-1.0286825761193628</v>
      </c>
      <c r="AI42" s="3">
        <v>0.38248586255015499</v>
      </c>
      <c r="AJ42" s="3">
        <v>0.168918879643734</v>
      </c>
      <c r="AK42" s="8">
        <v>0.1756802110769185</v>
      </c>
      <c r="AL42" s="3"/>
      <c r="AM42" s="7">
        <v>5.6919999999999998E-2</v>
      </c>
      <c r="AN42" s="3">
        <v>0.51229000000000002</v>
      </c>
      <c r="AO42" s="3">
        <v>-0.85692000000000002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8">
        <v>0</v>
      </c>
      <c r="AY42" s="3"/>
      <c r="AZ42" s="3"/>
      <c r="BA42" s="3"/>
      <c r="BD42" s="9">
        <v>-3.4349999999999999E-2</v>
      </c>
      <c r="BE42" s="10">
        <v>0.36919000000000002</v>
      </c>
      <c r="BF42" s="10">
        <v>-8.0280000000000004E-2</v>
      </c>
      <c r="BG42" s="10">
        <v>5.5050000000000002E-2</v>
      </c>
      <c r="BH42" s="10">
        <v>7.1879999999999999E-2</v>
      </c>
      <c r="BI42" s="10">
        <v>0.24636</v>
      </c>
      <c r="BJ42" s="10">
        <v>4.4799999999999996E-3</v>
      </c>
      <c r="BK42" s="10">
        <v>2.3709999999999998E-2</v>
      </c>
      <c r="BL42" s="10">
        <v>-5.8700000000000002E-3</v>
      </c>
      <c r="BM42" s="10">
        <v>-6.5909999999999996E-2</v>
      </c>
      <c r="BN42" s="10">
        <v>-0.19012999999999999</v>
      </c>
      <c r="BO42" s="11">
        <v>3.7526700000000002</v>
      </c>
    </row>
    <row r="43" spans="1:67" ht="15" thickBot="1">
      <c r="A43" s="3"/>
      <c r="B43" s="7">
        <v>2.2300000000000002E-3</v>
      </c>
      <c r="C43" s="3">
        <v>-1.635E-2</v>
      </c>
      <c r="D43" s="3">
        <v>1.0829999999999999E-2</v>
      </c>
      <c r="E43" s="3">
        <v>2.2438099999999999</v>
      </c>
      <c r="F43" s="3">
        <v>0.12975</v>
      </c>
      <c r="G43" s="3">
        <v>-8.6400000000000001E-3</v>
      </c>
      <c r="H43" s="3">
        <v>-5.3560000000000003E-2</v>
      </c>
      <c r="I43" s="3">
        <v>5.4999999999999997E-3</v>
      </c>
      <c r="J43" s="3">
        <v>-0.24418999999999999</v>
      </c>
      <c r="K43" s="3">
        <v>-0.20741999999999999</v>
      </c>
      <c r="L43" s="3">
        <v>-0.33373000000000003</v>
      </c>
      <c r="M43" s="8">
        <v>-3.866E-2</v>
      </c>
      <c r="N43" s="3"/>
      <c r="O43" s="3"/>
      <c r="P43" s="3"/>
      <c r="Q43" s="3"/>
      <c r="R43" s="3"/>
      <c r="S43" s="7">
        <v>7.8699393832220004E-3</v>
      </c>
      <c r="T43" s="3">
        <v>8.3789278998890014E-3</v>
      </c>
      <c r="U43" s="3">
        <v>1.7452449737235996E-2</v>
      </c>
      <c r="V43" s="3">
        <v>3.2003544208554571</v>
      </c>
      <c r="W43" s="3">
        <v>1.4013078632580012</v>
      </c>
      <c r="X43" s="3">
        <v>1.0441891502690788</v>
      </c>
      <c r="Y43" s="7">
        <v>-3.1761124597052992E-2</v>
      </c>
      <c r="Z43" s="3">
        <v>0.26668116240630796</v>
      </c>
      <c r="AA43" s="3">
        <v>-0.38128178620380898</v>
      </c>
      <c r="AB43" s="3">
        <v>-0.22169618675670799</v>
      </c>
      <c r="AC43" s="3">
        <v>-0.32539558225396997</v>
      </c>
      <c r="AD43" s="8">
        <v>-0.13893233144287701</v>
      </c>
      <c r="AE43" s="3"/>
      <c r="AF43" s="7">
        <f t="array" ref="AF43:AH45">0.5*(Y43:AA45-S49:U51)</f>
        <v>-3.1316587167466992E-2</v>
      </c>
      <c r="AG43" s="3">
        <v>0.26669712340713847</v>
      </c>
      <c r="AH43" s="3">
        <v>-0.38248586255015499</v>
      </c>
      <c r="AI43" s="3">
        <f t="array" ref="AI43:AK45">0.5*(AB43:AD45+V49:X51)</f>
        <v>-0.22169618675670796</v>
      </c>
      <c r="AJ43" s="3">
        <v>-0.32524506630833899</v>
      </c>
      <c r="AK43" s="8">
        <v>-0.13878392509954152</v>
      </c>
      <c r="AL43" s="3"/>
      <c r="AM43" s="7">
        <v>0</v>
      </c>
      <c r="AN43" s="3">
        <v>0</v>
      </c>
      <c r="AO43" s="3">
        <v>0</v>
      </c>
      <c r="AP43" s="3">
        <f t="array" ref="AP43:AR45">O40:Q42</f>
        <v>-0.82306000000000001</v>
      </c>
      <c r="AQ43" s="3">
        <v>0.50988999999999995</v>
      </c>
      <c r="AR43" s="3">
        <v>0.25015999999999999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8">
        <v>0</v>
      </c>
      <c r="AY43" s="3"/>
      <c r="AZ43" s="3"/>
      <c r="BA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>
      <c r="A44" s="3"/>
      <c r="B44" s="7">
        <v>-2.1000000000000001E-4</v>
      </c>
      <c r="C44" s="3">
        <v>8.9999999999999998E-4</v>
      </c>
      <c r="D44" s="3">
        <v>-1.74E-3</v>
      </c>
      <c r="E44" s="3">
        <v>0.12975</v>
      </c>
      <c r="F44" s="3">
        <v>6.46129</v>
      </c>
      <c r="G44" s="3">
        <v>-0.21021999999999999</v>
      </c>
      <c r="H44" s="3">
        <v>0.19997000000000001</v>
      </c>
      <c r="I44" s="3">
        <v>-4.4670000000000001E-2</v>
      </c>
      <c r="J44" s="3">
        <v>0.45369999999999999</v>
      </c>
      <c r="K44" s="3">
        <v>-0.33427000000000001</v>
      </c>
      <c r="L44" s="3">
        <v>-1.23526</v>
      </c>
      <c r="M44" s="8">
        <v>-0.21572</v>
      </c>
      <c r="N44" s="3"/>
      <c r="O44" s="4">
        <v>-0.82303999999999999</v>
      </c>
      <c r="P44" s="5">
        <v>0.50990999999999997</v>
      </c>
      <c r="Q44" s="6">
        <v>0.25019000000000002</v>
      </c>
      <c r="R44" s="3"/>
      <c r="S44" s="7">
        <v>-1.1497118785850002E-3</v>
      </c>
      <c r="T44" s="3">
        <v>4.5960911896749997E-3</v>
      </c>
      <c r="U44" s="3">
        <v>-4.8981400260850001E-3</v>
      </c>
      <c r="V44" s="3">
        <v>1.4013078632580009</v>
      </c>
      <c r="W44" s="3">
        <v>4.2856901617583327</v>
      </c>
      <c r="X44" s="3">
        <v>1.498192387126883</v>
      </c>
      <c r="Y44" s="7">
        <v>-6.9510804353847988E-2</v>
      </c>
      <c r="Z44" s="3">
        <v>0.13547712878700202</v>
      </c>
      <c r="AA44" s="3">
        <v>-0.16789917566085902</v>
      </c>
      <c r="AB44" s="3">
        <v>-0.32509455036270796</v>
      </c>
      <c r="AC44" s="3">
        <v>-1.0748265321300101</v>
      </c>
      <c r="AD44" s="8">
        <v>-0.4506719842103129</v>
      </c>
      <c r="AE44" s="3"/>
      <c r="AF44" s="7">
        <v>-6.9042791720504496E-2</v>
      </c>
      <c r="AG44" s="3">
        <v>0.13530177163144852</v>
      </c>
      <c r="AH44" s="3">
        <v>-0.16891887964373403</v>
      </c>
      <c r="AI44" s="3">
        <v>-0.32524506630833894</v>
      </c>
      <c r="AJ44" s="3">
        <v>-1.0748265321300101</v>
      </c>
      <c r="AK44" s="8">
        <v>-0.45067497289910141</v>
      </c>
      <c r="AL44" s="3"/>
      <c r="AM44" s="7">
        <v>0</v>
      </c>
      <c r="AN44" s="3">
        <v>0</v>
      </c>
      <c r="AO44" s="3">
        <v>0</v>
      </c>
      <c r="AP44" s="3">
        <v>0.56508999999999998</v>
      </c>
      <c r="AQ44" s="3">
        <v>0.69106000000000001</v>
      </c>
      <c r="AR44" s="3">
        <v>0.45067000000000002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8">
        <v>0</v>
      </c>
      <c r="AY44" s="3"/>
      <c r="AZ44" s="3"/>
      <c r="BA44" s="3"/>
      <c r="BD44" s="4">
        <f t="array" ref="BD44:BO55">MMULT(MMULT(BD18:BO29,BD31:BO42),TRANSPOSE(BD18:BO29))</f>
        <v>3.4721566045593812</v>
      </c>
      <c r="BE44" s="5">
        <v>0.42437343965174978</v>
      </c>
      <c r="BF44" s="5">
        <v>-0.49078948002432299</v>
      </c>
      <c r="BG44" s="5">
        <v>2.7067581509510013E-3</v>
      </c>
      <c r="BH44" s="5">
        <v>-4.2836865811999997E-3</v>
      </c>
      <c r="BI44" s="5">
        <v>1.2640967309496999E-2</v>
      </c>
      <c r="BJ44" s="4">
        <v>-4.9490553467194984E-2</v>
      </c>
      <c r="BK44" s="5">
        <v>-2.9331404687848991E-2</v>
      </c>
      <c r="BL44" s="5">
        <v>-4.8126762221113985E-2</v>
      </c>
      <c r="BM44" s="5">
        <v>2.457569688586099E-2</v>
      </c>
      <c r="BN44" s="5">
        <v>9.4932355721685013E-2</v>
      </c>
      <c r="BO44" s="6">
        <v>-0.10105549058663602</v>
      </c>
    </row>
    <row r="45" spans="1:67" ht="15" thickBot="1">
      <c r="A45" s="3"/>
      <c r="B45" s="7">
        <v>4.7699999999999999E-3</v>
      </c>
      <c r="C45" s="3">
        <v>1.9300000000000001E-2</v>
      </c>
      <c r="D45" s="3">
        <v>2.3600000000000001E-3</v>
      </c>
      <c r="E45" s="3">
        <v>-8.6400000000000001E-3</v>
      </c>
      <c r="F45" s="3">
        <v>-0.21021999999999999</v>
      </c>
      <c r="G45" s="3">
        <v>2.548</v>
      </c>
      <c r="H45" s="3">
        <v>3.6069999999999998E-2</v>
      </c>
      <c r="I45" s="3">
        <v>-3.2000000000000003E-4</v>
      </c>
      <c r="J45" s="3">
        <v>2.665E-2</v>
      </c>
      <c r="K45" s="3">
        <v>-3.8490000000000003E-2</v>
      </c>
      <c r="L45" s="3">
        <v>-0.21540999999999999</v>
      </c>
      <c r="M45" s="8">
        <v>-2.002E-2</v>
      </c>
      <c r="N45" s="3"/>
      <c r="O45" s="7">
        <v>0.56510000000000005</v>
      </c>
      <c r="P45" s="3">
        <v>0.69086000000000003</v>
      </c>
      <c r="Q45" s="8">
        <v>0.45096999999999998</v>
      </c>
      <c r="R45" s="3"/>
      <c r="S45" s="7">
        <v>-5.8986267119200018E-3</v>
      </c>
      <c r="T45" s="3">
        <v>-1.5087830052287003E-2</v>
      </c>
      <c r="U45" s="3">
        <v>-6.9760795463900014E-3</v>
      </c>
      <c r="V45" s="3">
        <v>1.0441891502690792</v>
      </c>
      <c r="W45" s="3">
        <v>1.4981923871268834</v>
      </c>
      <c r="X45" s="3">
        <v>3.7669834255314574</v>
      </c>
      <c r="Y45" s="7">
        <v>-1.8775504604539001E-2</v>
      </c>
      <c r="Z45" s="3">
        <v>0.11154711154695</v>
      </c>
      <c r="AA45" s="3">
        <v>-0.17517443663830701</v>
      </c>
      <c r="AB45" s="3">
        <v>-0.138635518756206</v>
      </c>
      <c r="AC45" s="3">
        <v>-0.45067796158789009</v>
      </c>
      <c r="AD45" s="8">
        <v>-0.16617986350481703</v>
      </c>
      <c r="AE45" s="3"/>
      <c r="AF45" s="9">
        <v>-1.8614629131280501E-2</v>
      </c>
      <c r="AG45" s="10">
        <v>0.11142684689805502</v>
      </c>
      <c r="AH45" s="10">
        <v>-0.1756802110769185</v>
      </c>
      <c r="AI45" s="10">
        <v>-0.13878392509954152</v>
      </c>
      <c r="AJ45" s="10">
        <v>-0.45067497289910158</v>
      </c>
      <c r="AK45" s="11">
        <v>-0.16617986350481706</v>
      </c>
      <c r="AL45" s="3"/>
      <c r="AM45" s="7">
        <v>0</v>
      </c>
      <c r="AN45" s="3">
        <v>0</v>
      </c>
      <c r="AO45" s="3">
        <v>0</v>
      </c>
      <c r="AP45" s="3">
        <v>5.6919999999999998E-2</v>
      </c>
      <c r="AQ45" s="3">
        <v>0.51229000000000002</v>
      </c>
      <c r="AR45" s="3">
        <v>-0.85692000000000002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8">
        <v>0</v>
      </c>
      <c r="AY45" s="3"/>
      <c r="AZ45" s="3"/>
      <c r="BA45" s="3"/>
      <c r="BD45" s="7">
        <v>0.42437343965174967</v>
      </c>
      <c r="BE45" s="3">
        <v>3.782164834686625</v>
      </c>
      <c r="BF45" s="3">
        <v>-0.8706914798419747</v>
      </c>
      <c r="BG45" s="3">
        <v>-1.8661969123770002E-2</v>
      </c>
      <c r="BH45" s="3">
        <v>-1.3582664761100004E-2</v>
      </c>
      <c r="BI45" s="3">
        <v>2.1363641018749997E-3</v>
      </c>
      <c r="BJ45" s="7">
        <v>-2.9323013216519991E-2</v>
      </c>
      <c r="BK45" s="3">
        <v>-0.22817890697535001</v>
      </c>
      <c r="BL45" s="3">
        <v>-0.29446048932634</v>
      </c>
      <c r="BM45" s="3">
        <v>0.25531068995039502</v>
      </c>
      <c r="BN45" s="3">
        <v>0.16000446911629501</v>
      </c>
      <c r="BO45" s="8">
        <v>-0.11751110237541003</v>
      </c>
    </row>
    <row r="46" spans="1:67" ht="15" thickBot="1">
      <c r="A46" s="3"/>
      <c r="B46" s="7">
        <v>-0.18833</v>
      </c>
      <c r="C46" s="3">
        <v>-5.2479999999999999E-2</v>
      </c>
      <c r="D46" s="3">
        <v>-1.1169999999999999E-2</v>
      </c>
      <c r="E46" s="3">
        <v>-5.3560000000000003E-2</v>
      </c>
      <c r="F46" s="3">
        <v>0.19997000000000001</v>
      </c>
      <c r="G46" s="3">
        <v>3.6069999999999998E-2</v>
      </c>
      <c r="H46" s="3">
        <v>2.4180000000000001</v>
      </c>
      <c r="I46" s="3">
        <v>-0.1512</v>
      </c>
      <c r="J46" s="3">
        <v>3.252E-2</v>
      </c>
      <c r="K46" s="3">
        <v>-2.6099999999999999E-3</v>
      </c>
      <c r="L46" s="3">
        <v>-1.83E-3</v>
      </c>
      <c r="M46" s="8">
        <v>-5.1599999999999997E-3</v>
      </c>
      <c r="N46" s="3"/>
      <c r="O46" s="9">
        <v>5.7110000000000001E-2</v>
      </c>
      <c r="P46" s="10">
        <v>0.51256000000000002</v>
      </c>
      <c r="Q46" s="11">
        <v>-0.85675000000000001</v>
      </c>
      <c r="R46" s="3"/>
      <c r="S46" s="4">
        <v>-0.12722324479042701</v>
      </c>
      <c r="T46" s="5">
        <v>1.552604145704499E-2</v>
      </c>
      <c r="U46" s="5">
        <v>0.20923999069283702</v>
      </c>
      <c r="V46" s="5">
        <v>-3.1761124597052985E-2</v>
      </c>
      <c r="W46" s="5">
        <v>-6.9510804353847988E-2</v>
      </c>
      <c r="X46" s="5">
        <v>-1.8775504604538997E-2</v>
      </c>
      <c r="Y46" s="4">
        <v>2.6385121917681231</v>
      </c>
      <c r="Z46" s="5">
        <v>0.2248927693493678</v>
      </c>
      <c r="AA46" s="5">
        <v>-0.25473823916164606</v>
      </c>
      <c r="AB46" s="5">
        <v>-7.1690380744679986E-3</v>
      </c>
      <c r="AC46" s="5">
        <v>3.1356178903300005E-3</v>
      </c>
      <c r="AD46" s="6">
        <v>5.9301633673499998E-3</v>
      </c>
      <c r="AE46" s="3" t="s">
        <v>46</v>
      </c>
      <c r="AF46" s="4">
        <f t="array" ref="AF46:AK51">TRANSPOSE(AF40:AK45)</f>
        <v>-0.12722324479042701</v>
      </c>
      <c r="AG46" s="5">
        <v>1.5544443015877006E-2</v>
      </c>
      <c r="AH46" s="5">
        <v>0.20923385620288998</v>
      </c>
      <c r="AI46" s="5">
        <v>-3.1316587167466992E-2</v>
      </c>
      <c r="AJ46" s="5">
        <v>-6.9042791720504496E-2</v>
      </c>
      <c r="AK46" s="6">
        <v>-1.8614629131280501E-2</v>
      </c>
      <c r="AL46" s="3"/>
      <c r="AM46" s="7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f t="array" ref="AS46:AU48">O44:Q46</f>
        <v>-0.82303999999999999</v>
      </c>
      <c r="AT46" s="3">
        <v>0.50990999999999997</v>
      </c>
      <c r="AU46" s="3">
        <v>0.25019000000000002</v>
      </c>
      <c r="AV46" s="3">
        <v>0</v>
      </c>
      <c r="AW46" s="3">
        <v>0</v>
      </c>
      <c r="AX46" s="8">
        <v>0</v>
      </c>
      <c r="AY46" s="3"/>
      <c r="AZ46" s="3"/>
      <c r="BA46" s="3"/>
      <c r="BD46" s="7">
        <v>-0.49078948002432277</v>
      </c>
      <c r="BE46" s="3">
        <v>-0.8706914798419747</v>
      </c>
      <c r="BF46" s="3">
        <v>4.9736538307197042</v>
      </c>
      <c r="BG46" s="3">
        <v>-1.2391566715135E-2</v>
      </c>
      <c r="BH46" s="3">
        <v>-2.9093812721100003E-3</v>
      </c>
      <c r="BI46" s="3">
        <v>1.4476064268088997E-2</v>
      </c>
      <c r="BJ46" s="7">
        <v>-4.8152415750631977E-2</v>
      </c>
      <c r="BK46" s="3">
        <v>-0.294487818817253</v>
      </c>
      <c r="BL46" s="3">
        <v>-0.29164977570957695</v>
      </c>
      <c r="BM46" s="3">
        <v>0.203594799266059</v>
      </c>
      <c r="BN46" s="3">
        <v>0.16184766986521201</v>
      </c>
      <c r="BO46" s="8">
        <v>-0.15600865335014297</v>
      </c>
    </row>
    <row r="47" spans="1:67">
      <c r="A47" s="3"/>
      <c r="B47" s="7">
        <v>-5.2479999999999999E-2</v>
      </c>
      <c r="C47" s="3">
        <v>-5.9979999999999999E-2</v>
      </c>
      <c r="D47" s="3">
        <v>0.16192999999999999</v>
      </c>
      <c r="E47" s="3">
        <v>5.4999999999999997E-3</v>
      </c>
      <c r="F47" s="3">
        <v>-4.4670000000000001E-2</v>
      </c>
      <c r="G47" s="3">
        <v>-3.2000000000000003E-4</v>
      </c>
      <c r="H47" s="3">
        <v>-0.1512</v>
      </c>
      <c r="I47" s="3">
        <v>2.3908499999999999</v>
      </c>
      <c r="J47" s="3">
        <v>0.10644000000000001</v>
      </c>
      <c r="K47" s="3">
        <v>1.6639999999999999E-2</v>
      </c>
      <c r="L47" s="3">
        <v>-8.8999999999999995E-4</v>
      </c>
      <c r="M47" s="8">
        <v>-1.8089999999999998E-2</v>
      </c>
      <c r="N47" s="3"/>
      <c r="O47" s="3"/>
      <c r="P47" s="3"/>
      <c r="Q47" s="3"/>
      <c r="R47" s="3"/>
      <c r="S47" s="7">
        <v>1.5562844574709009E-2</v>
      </c>
      <c r="T47" s="3">
        <v>-0.27507471181056997</v>
      </c>
      <c r="U47" s="3">
        <v>0.35909674902322092</v>
      </c>
      <c r="V47" s="3">
        <v>0.26668116240630801</v>
      </c>
      <c r="W47" s="3">
        <v>0.13547712878700202</v>
      </c>
      <c r="X47" s="3">
        <v>0.11154711154694999</v>
      </c>
      <c r="Y47" s="7">
        <v>0.22489276934936769</v>
      </c>
      <c r="Z47" s="3">
        <v>2.6522252667233062</v>
      </c>
      <c r="AA47" s="3">
        <v>-0.64904664612531782</v>
      </c>
      <c r="AB47" s="3">
        <v>-8.815172425268001E-3</v>
      </c>
      <c r="AC47" s="3">
        <v>-4.8706886593209986E-3</v>
      </c>
      <c r="AD47" s="8">
        <v>1.3868434520106998E-2</v>
      </c>
      <c r="AE47" s="3"/>
      <c r="AF47" s="7">
        <v>1.5544443015876999E-2</v>
      </c>
      <c r="AG47" s="3">
        <v>-0.27507471181056997</v>
      </c>
      <c r="AH47" s="3">
        <v>0.35903392673858647</v>
      </c>
      <c r="AI47" s="3">
        <v>0.26669712340713847</v>
      </c>
      <c r="AJ47" s="3">
        <v>0.13530177163144852</v>
      </c>
      <c r="AK47" s="8">
        <v>0.11142684689805502</v>
      </c>
      <c r="AL47" s="3"/>
      <c r="AM47" s="7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0.56510000000000005</v>
      </c>
      <c r="AT47" s="3">
        <v>0.69086000000000003</v>
      </c>
      <c r="AU47" s="3">
        <v>0.45096999999999998</v>
      </c>
      <c r="AV47" s="3">
        <v>0</v>
      </c>
      <c r="AW47" s="3">
        <v>0</v>
      </c>
      <c r="AX47" s="8">
        <v>0</v>
      </c>
      <c r="AY47" s="3"/>
      <c r="AZ47" s="3"/>
      <c r="BA47" s="3"/>
      <c r="BD47" s="7">
        <v>2.7067581509510009E-3</v>
      </c>
      <c r="BE47" s="3">
        <v>-1.8661969123770002E-2</v>
      </c>
      <c r="BF47" s="3">
        <v>-1.2391566715135E-2</v>
      </c>
      <c r="BG47" s="3">
        <v>4.8240851592457261</v>
      </c>
      <c r="BH47" s="3">
        <v>2.0112969744246296</v>
      </c>
      <c r="BI47" s="3">
        <v>1.5462640698245174</v>
      </c>
      <c r="BJ47" s="7">
        <v>-2.4642546104788988E-2</v>
      </c>
      <c r="BK47" s="3">
        <v>-0.25527827139575199</v>
      </c>
      <c r="BL47" s="3">
        <v>-0.20358585077781699</v>
      </c>
      <c r="BM47" s="3">
        <v>8.7404506133582999E-2</v>
      </c>
      <c r="BN47" s="3">
        <v>9.7514071708670005E-2</v>
      </c>
      <c r="BO47" s="8">
        <v>-9.5822692100667017E-2</v>
      </c>
    </row>
    <row r="48" spans="1:67">
      <c r="A48" s="3"/>
      <c r="B48" s="7">
        <v>-1.1379999999999999E-2</v>
      </c>
      <c r="C48" s="3">
        <v>0.16164999999999999</v>
      </c>
      <c r="D48" s="3">
        <v>-1.18268</v>
      </c>
      <c r="E48" s="3">
        <v>-0.24418999999999999</v>
      </c>
      <c r="F48" s="3">
        <v>0.45369999999999999</v>
      </c>
      <c r="G48" s="3">
        <v>2.665E-2</v>
      </c>
      <c r="H48" s="3">
        <v>3.252E-2</v>
      </c>
      <c r="I48" s="3">
        <v>0.10644000000000001</v>
      </c>
      <c r="J48" s="3">
        <v>3.8062999999999998</v>
      </c>
      <c r="K48" s="3">
        <v>-1.048E-2</v>
      </c>
      <c r="L48" s="3">
        <v>1.99E-3</v>
      </c>
      <c r="M48" s="8">
        <v>-1.9300000000000001E-3</v>
      </c>
      <c r="N48" s="3"/>
      <c r="O48" s="3"/>
      <c r="P48" s="3"/>
      <c r="Q48" s="3"/>
      <c r="R48" s="3"/>
      <c r="S48" s="7">
        <v>0.20922772171294296</v>
      </c>
      <c r="T48" s="3">
        <v>0.35897110445395192</v>
      </c>
      <c r="U48" s="3">
        <v>-1.0286825761193628</v>
      </c>
      <c r="V48" s="3">
        <v>-0.38128178620380898</v>
      </c>
      <c r="W48" s="3">
        <v>-0.16789917566085902</v>
      </c>
      <c r="X48" s="3">
        <v>-0.17517443663830701</v>
      </c>
      <c r="Y48" s="7">
        <v>-0.25473823916164617</v>
      </c>
      <c r="Z48" s="3">
        <v>-0.64904664612531804</v>
      </c>
      <c r="AA48" s="3">
        <v>3.3243901306936703</v>
      </c>
      <c r="AB48" s="3">
        <v>-1.7421998638548999E-2</v>
      </c>
      <c r="AC48" s="3">
        <v>4.675470355153E-3</v>
      </c>
      <c r="AD48" s="8">
        <v>6.6098671500859994E-3</v>
      </c>
      <c r="AE48" s="3"/>
      <c r="AF48" s="7">
        <v>0.20923385620289003</v>
      </c>
      <c r="AG48" s="3">
        <v>0.35903392673858647</v>
      </c>
      <c r="AH48" s="3">
        <v>-1.0286825761193628</v>
      </c>
      <c r="AI48" s="3">
        <v>-0.38248586255015499</v>
      </c>
      <c r="AJ48" s="3">
        <v>-0.16891887964373403</v>
      </c>
      <c r="AK48" s="8">
        <v>-0.1756802110769185</v>
      </c>
      <c r="AL48" s="3"/>
      <c r="AM48" s="7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5.7110000000000001E-2</v>
      </c>
      <c r="AT48" s="3">
        <v>0.51256000000000002</v>
      </c>
      <c r="AU48" s="3">
        <v>-0.85675000000000001</v>
      </c>
      <c r="AV48" s="3">
        <v>0</v>
      </c>
      <c r="AW48" s="3">
        <v>0</v>
      </c>
      <c r="AX48" s="8">
        <v>0</v>
      </c>
      <c r="AY48" s="3"/>
      <c r="AZ48" s="3"/>
      <c r="BA48" s="3"/>
      <c r="BD48" s="7">
        <v>-4.2836865811999997E-3</v>
      </c>
      <c r="BE48" s="3">
        <v>-1.3582664761099998E-2</v>
      </c>
      <c r="BF48" s="3">
        <v>-2.9093812721100011E-3</v>
      </c>
      <c r="BG48" s="3">
        <v>2.0112969744246301</v>
      </c>
      <c r="BH48" s="3">
        <v>5.8735444224579005</v>
      </c>
      <c r="BI48" s="3">
        <v>1.837448602275825</v>
      </c>
      <c r="BJ48" s="7">
        <v>-9.5009356945395002E-2</v>
      </c>
      <c r="BK48" s="3">
        <v>-0.16012453202721999</v>
      </c>
      <c r="BL48" s="3">
        <v>-0.161972206120095</v>
      </c>
      <c r="BM48" s="3">
        <v>9.7553030110320016E-2</v>
      </c>
      <c r="BN48" s="3">
        <v>4.6873362174335007E-2</v>
      </c>
      <c r="BO48" s="8">
        <v>-9.2565836707685006E-2</v>
      </c>
    </row>
    <row r="49" spans="1:67" ht="15" thickBot="1">
      <c r="A49" s="3"/>
      <c r="B49" s="7">
        <v>5.3519999999999998E-2</v>
      </c>
      <c r="C49" s="3">
        <v>-5.5500000000000002E-3</v>
      </c>
      <c r="D49" s="3">
        <v>0.24495</v>
      </c>
      <c r="E49" s="3">
        <v>-0.20741999999999999</v>
      </c>
      <c r="F49" s="3">
        <v>-0.33427000000000001</v>
      </c>
      <c r="G49" s="3">
        <v>-3.8490000000000003E-2</v>
      </c>
      <c r="H49" s="3">
        <v>-2.6099999999999999E-3</v>
      </c>
      <c r="I49" s="3">
        <v>1.6639999999999999E-2</v>
      </c>
      <c r="J49" s="3">
        <v>-1.048E-2</v>
      </c>
      <c r="K49" s="3">
        <v>2.2445200000000001</v>
      </c>
      <c r="L49" s="3">
        <v>0.13052</v>
      </c>
      <c r="M49" s="8">
        <v>-8.6199999999999992E-3</v>
      </c>
      <c r="N49" s="3"/>
      <c r="O49" s="3"/>
      <c r="P49" s="3"/>
      <c r="Q49" s="3"/>
      <c r="R49" s="3"/>
      <c r="S49" s="7">
        <v>3.0872049737880991E-2</v>
      </c>
      <c r="T49" s="3">
        <v>-0.26671308440796904</v>
      </c>
      <c r="U49" s="3">
        <v>0.38368993889650099</v>
      </c>
      <c r="V49" s="3">
        <v>-0.22169618675670794</v>
      </c>
      <c r="W49" s="3">
        <v>-0.32509455036270801</v>
      </c>
      <c r="X49" s="3">
        <v>-0.13863551875620603</v>
      </c>
      <c r="Y49" s="7">
        <v>-7.1690380744680003E-3</v>
      </c>
      <c r="Z49" s="3">
        <v>-8.815172425268001E-3</v>
      </c>
      <c r="AA49" s="3">
        <v>-1.7421998638548999E-2</v>
      </c>
      <c r="AB49" s="3">
        <v>3.2003980993362804</v>
      </c>
      <c r="AC49" s="3">
        <v>1.4006388726554286</v>
      </c>
      <c r="AD49" s="8">
        <v>1.0441865657850788</v>
      </c>
      <c r="AE49" s="3"/>
      <c r="AF49" s="7">
        <v>3.1316587167466992E-2</v>
      </c>
      <c r="AG49" s="3">
        <v>-0.26669712340713847</v>
      </c>
      <c r="AH49" s="3">
        <v>0.38248586255015499</v>
      </c>
      <c r="AI49" s="3">
        <v>-0.22169618675670796</v>
      </c>
      <c r="AJ49" s="3">
        <v>-0.32524506630833894</v>
      </c>
      <c r="AK49" s="8">
        <v>-0.13878392509954152</v>
      </c>
      <c r="AL49" s="3"/>
      <c r="AM49" s="7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f t="array" ref="AV49:AX51">O44:Q46</f>
        <v>-0.82303999999999999</v>
      </c>
      <c r="AW49" s="3">
        <v>0.50990999999999997</v>
      </c>
      <c r="AX49" s="8">
        <v>0.25019000000000002</v>
      </c>
      <c r="AY49" s="3"/>
      <c r="AZ49" s="3"/>
      <c r="BA49" s="3"/>
      <c r="BD49" s="9">
        <v>1.2640967309496999E-2</v>
      </c>
      <c r="BE49" s="10">
        <v>2.1363641018749984E-3</v>
      </c>
      <c r="BF49" s="10">
        <v>1.4476064268088996E-2</v>
      </c>
      <c r="BG49" s="10">
        <v>1.5462640698245174</v>
      </c>
      <c r="BH49" s="10">
        <v>1.837448602275825</v>
      </c>
      <c r="BI49" s="10">
        <v>5.3038965797424193</v>
      </c>
      <c r="BJ49" s="9">
        <v>0.10107808222203997</v>
      </c>
      <c r="BK49" s="10">
        <v>0.11757726795207896</v>
      </c>
      <c r="BL49" s="10">
        <v>0.156107759383289</v>
      </c>
      <c r="BM49" s="10">
        <v>-9.5858817812712008E-2</v>
      </c>
      <c r="BN49" s="10">
        <v>-9.2504733270759004E-2</v>
      </c>
      <c r="BO49" s="11">
        <v>0.126793345531445</v>
      </c>
    </row>
    <row r="50" spans="1:67">
      <c r="A50" s="3"/>
      <c r="B50" s="7">
        <v>-0.19861999999999999</v>
      </c>
      <c r="C50" s="3">
        <v>4.5719999999999997E-2</v>
      </c>
      <c r="D50" s="3">
        <v>-0.45656000000000002</v>
      </c>
      <c r="E50" s="3">
        <v>-0.33373000000000003</v>
      </c>
      <c r="F50" s="3">
        <v>-1.23526</v>
      </c>
      <c r="G50" s="3">
        <v>-0.21540999999999999</v>
      </c>
      <c r="H50" s="3">
        <v>-1.83E-3</v>
      </c>
      <c r="I50" s="3">
        <v>-8.8999999999999995E-4</v>
      </c>
      <c r="J50" s="3">
        <v>1.99E-3</v>
      </c>
      <c r="K50" s="3">
        <v>0.13052</v>
      </c>
      <c r="L50" s="3">
        <v>6.4615</v>
      </c>
      <c r="M50" s="8">
        <v>-0.21035999999999999</v>
      </c>
      <c r="N50" s="3"/>
      <c r="O50" s="3"/>
      <c r="P50" s="3"/>
      <c r="Q50" s="3"/>
      <c r="R50" s="3"/>
      <c r="S50" s="7">
        <v>6.8574779087161003E-2</v>
      </c>
      <c r="T50" s="3">
        <v>-0.13512641447589502</v>
      </c>
      <c r="U50" s="3">
        <v>0.16993858362660902</v>
      </c>
      <c r="V50" s="3">
        <v>-0.32539558225396992</v>
      </c>
      <c r="W50" s="3">
        <v>-1.0748265321300099</v>
      </c>
      <c r="X50" s="3">
        <v>-0.45067796158788997</v>
      </c>
      <c r="Y50" s="7">
        <v>3.1356178903300001E-3</v>
      </c>
      <c r="Z50" s="3">
        <v>-4.8706886593209986E-3</v>
      </c>
      <c r="AA50" s="3">
        <v>4.6754703551530018E-3</v>
      </c>
      <c r="AB50" s="3">
        <v>1.4006388726554286</v>
      </c>
      <c r="AC50" s="3">
        <v>4.2857543322885467</v>
      </c>
      <c r="AD50" s="8">
        <v>1.498134291602601</v>
      </c>
      <c r="AE50" s="3"/>
      <c r="AF50" s="7">
        <v>6.9042791720504482E-2</v>
      </c>
      <c r="AG50" s="3">
        <v>-0.13530177163144852</v>
      </c>
      <c r="AH50" s="3">
        <v>0.168918879643734</v>
      </c>
      <c r="AI50" s="3">
        <v>-0.32524506630833899</v>
      </c>
      <c r="AJ50" s="3">
        <v>-1.0748265321300101</v>
      </c>
      <c r="AK50" s="8">
        <v>-0.45067497289910158</v>
      </c>
      <c r="AL50" s="3"/>
      <c r="AM50" s="7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0.56510000000000005</v>
      </c>
      <c r="AW50" s="3">
        <v>0.69086000000000003</v>
      </c>
      <c r="AX50" s="8">
        <v>0.45096999999999998</v>
      </c>
      <c r="AY50" s="3"/>
      <c r="AZ50" s="3"/>
      <c r="BA50" s="3"/>
      <c r="BD50" s="7">
        <v>-4.9490553467194998E-2</v>
      </c>
      <c r="BE50" s="3">
        <v>-2.9323013216519995E-2</v>
      </c>
      <c r="BF50" s="3">
        <v>-4.8152415750631991E-2</v>
      </c>
      <c r="BG50" s="3">
        <v>-2.4642546104788988E-2</v>
      </c>
      <c r="BH50" s="3">
        <v>-9.5009356945395002E-2</v>
      </c>
      <c r="BI50" s="3">
        <v>0.10107808222204001</v>
      </c>
      <c r="BJ50" s="7">
        <v>3.4718923597653109</v>
      </c>
      <c r="BK50" s="3">
        <v>0.42406782510452212</v>
      </c>
      <c r="BL50" s="3">
        <v>-0.49127083478770495</v>
      </c>
      <c r="BM50" s="3">
        <v>-4.0472994793909998E-3</v>
      </c>
      <c r="BN50" s="3">
        <v>8.3866006807350006E-3</v>
      </c>
      <c r="BO50" s="8">
        <v>-1.3298609495988E-2</v>
      </c>
    </row>
    <row r="51" spans="1:67" ht="15" thickBot="1">
      <c r="A51" s="3"/>
      <c r="B51" s="9">
        <v>-3.5819999999999998E-2</v>
      </c>
      <c r="C51" s="10">
        <v>4.2999999999999999E-4</v>
      </c>
      <c r="D51" s="10">
        <v>-2.743E-2</v>
      </c>
      <c r="E51" s="10">
        <v>-3.866E-2</v>
      </c>
      <c r="F51" s="10">
        <v>-0.21572</v>
      </c>
      <c r="G51" s="10">
        <v>-2.002E-2</v>
      </c>
      <c r="H51" s="10">
        <v>-5.1599999999999997E-3</v>
      </c>
      <c r="I51" s="10">
        <v>-1.8089999999999998E-2</v>
      </c>
      <c r="J51" s="10">
        <v>-1.9300000000000001E-3</v>
      </c>
      <c r="K51" s="10">
        <v>-8.6199999999999992E-3</v>
      </c>
      <c r="L51" s="10">
        <v>-0.21035999999999999</v>
      </c>
      <c r="M51" s="11">
        <v>2.5497899999999998</v>
      </c>
      <c r="N51" s="3"/>
      <c r="O51" s="3"/>
      <c r="P51" s="3"/>
      <c r="Q51" s="3"/>
      <c r="R51" s="3"/>
      <c r="S51" s="9">
        <v>1.8453753658022001E-2</v>
      </c>
      <c r="T51" s="10">
        <v>-0.11130658224916001</v>
      </c>
      <c r="U51" s="10">
        <v>0.17618598551553002</v>
      </c>
      <c r="V51" s="10">
        <v>-0.13893233144287701</v>
      </c>
      <c r="W51" s="10">
        <v>-0.45067198421031307</v>
      </c>
      <c r="X51" s="10">
        <v>-0.16617986350481706</v>
      </c>
      <c r="Y51" s="9">
        <v>5.9301633673499998E-3</v>
      </c>
      <c r="Z51" s="10">
        <v>1.3868434520107E-2</v>
      </c>
      <c r="AA51" s="10">
        <v>6.6098671500859994E-3</v>
      </c>
      <c r="AB51" s="10">
        <v>1.0441865657850791</v>
      </c>
      <c r="AC51" s="10">
        <v>1.498134291602601</v>
      </c>
      <c r="AD51" s="11">
        <v>3.769707656664731</v>
      </c>
      <c r="AE51" s="3"/>
      <c r="AF51" s="9">
        <v>1.8614629131280497E-2</v>
      </c>
      <c r="AG51" s="10">
        <v>-0.11142684689805499</v>
      </c>
      <c r="AH51" s="10">
        <v>0.1756802110769185</v>
      </c>
      <c r="AI51" s="10">
        <v>-0.13878392509954152</v>
      </c>
      <c r="AJ51" s="10">
        <v>-0.45067497289910141</v>
      </c>
      <c r="AK51" s="11">
        <v>-0.16617986350481706</v>
      </c>
      <c r="AL51" s="3"/>
      <c r="AM51" s="9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5.7110000000000001E-2</v>
      </c>
      <c r="AW51" s="10">
        <v>0.51256000000000002</v>
      </c>
      <c r="AX51" s="11">
        <v>-0.85675000000000001</v>
      </c>
      <c r="AY51" s="3"/>
      <c r="AZ51" s="3"/>
      <c r="BA51" s="3"/>
      <c r="BD51" s="7">
        <v>-2.9331404687848985E-2</v>
      </c>
      <c r="BE51" s="3">
        <v>-0.22817890697534998</v>
      </c>
      <c r="BF51" s="3">
        <v>-0.294487818817253</v>
      </c>
      <c r="BG51" s="3">
        <v>-0.25527827139575199</v>
      </c>
      <c r="BH51" s="3">
        <v>-0.16012453202721999</v>
      </c>
      <c r="BI51" s="3">
        <v>0.11757726795207903</v>
      </c>
      <c r="BJ51" s="7">
        <v>0.42406782510452223</v>
      </c>
      <c r="BK51" s="3">
        <v>3.7802533153934963</v>
      </c>
      <c r="BL51" s="3">
        <v>-0.8698650230345315</v>
      </c>
      <c r="BM51" s="3">
        <v>1.5561087765427001E-2</v>
      </c>
      <c r="BN51" s="3">
        <v>1.4074225957857E-2</v>
      </c>
      <c r="BO51" s="8">
        <v>-1.0450968486439994E-3</v>
      </c>
    </row>
    <row r="52" spans="1:6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D52" s="7">
        <v>-4.8126762221113992E-2</v>
      </c>
      <c r="BE52" s="3">
        <v>-0.29446048932634</v>
      </c>
      <c r="BF52" s="3">
        <v>-0.29164977570957701</v>
      </c>
      <c r="BG52" s="3">
        <v>-0.20358585077781699</v>
      </c>
      <c r="BH52" s="3">
        <v>-0.161972206120095</v>
      </c>
      <c r="BI52" s="3">
        <v>0.15610775938328897</v>
      </c>
      <c r="BJ52" s="7">
        <v>-0.49127083478770506</v>
      </c>
      <c r="BK52" s="3">
        <v>-0.86986502303453195</v>
      </c>
      <c r="BL52" s="3">
        <v>4.9692717269190112</v>
      </c>
      <c r="BM52" s="3">
        <v>1.3512664041426E-2</v>
      </c>
      <c r="BN52" s="3">
        <v>3.2110767210199991E-3</v>
      </c>
      <c r="BO52" s="8">
        <v>-1.4046687507085999E-2</v>
      </c>
    </row>
    <row r="53" spans="1:67" ht="15" thickBot="1">
      <c r="A53" s="3"/>
      <c r="B53" s="3" t="s">
        <v>18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D53" s="7">
        <v>2.457569688586099E-2</v>
      </c>
      <c r="BE53" s="3">
        <v>0.25531068995039496</v>
      </c>
      <c r="BF53" s="3">
        <v>0.203594799266059</v>
      </c>
      <c r="BG53" s="3">
        <v>8.7404506133582999E-2</v>
      </c>
      <c r="BH53" s="3">
        <v>9.7553030110320002E-2</v>
      </c>
      <c r="BI53" s="3">
        <v>-9.5858817812711994E-2</v>
      </c>
      <c r="BJ53" s="7">
        <v>-4.047299479390999E-3</v>
      </c>
      <c r="BK53" s="3">
        <v>1.5561087765427001E-2</v>
      </c>
      <c r="BL53" s="3">
        <v>1.3512664041426002E-2</v>
      </c>
      <c r="BM53" s="3">
        <v>4.8198276926904295</v>
      </c>
      <c r="BN53" s="3">
        <v>2.0076321726463324</v>
      </c>
      <c r="BO53" s="8">
        <v>1.5451555111932984</v>
      </c>
    </row>
    <row r="54" spans="1:67">
      <c r="A54" s="3"/>
      <c r="B54" s="4">
        <v>2.4042699999999999</v>
      </c>
      <c r="C54" s="5">
        <v>-0.13779</v>
      </c>
      <c r="D54" s="5">
        <v>-8.4899999999999993E-3</v>
      </c>
      <c r="E54" s="5">
        <v>-9.3000000000000005E-4</v>
      </c>
      <c r="F54" s="5">
        <v>-2.97E-3</v>
      </c>
      <c r="G54" s="5">
        <v>-6.0000000000000002E-5</v>
      </c>
      <c r="H54" s="5">
        <v>0.62892999999999999</v>
      </c>
      <c r="I54" s="5">
        <v>5.7820000000000003E-2</v>
      </c>
      <c r="J54" s="5">
        <v>-0.19703999999999999</v>
      </c>
      <c r="K54" s="5">
        <v>-1.83E-3</v>
      </c>
      <c r="L54" s="5">
        <v>-0.35021999999999998</v>
      </c>
      <c r="M54" s="6">
        <v>-8.4430000000000005E-2</v>
      </c>
      <c r="N54" s="3"/>
      <c r="O54" s="4">
        <v>-0.82440000000000002</v>
      </c>
      <c r="P54" s="5">
        <v>0.50824000000000003</v>
      </c>
      <c r="Q54" s="6">
        <v>0.24912000000000001</v>
      </c>
      <c r="R54" s="3"/>
      <c r="S54" s="4">
        <f t="array" ref="S54:AD65">MMULT(MMULT(AM54:AX65,B54:M65),TRANSPOSE(AM54:AX65))</f>
        <v>2.5507612340197126</v>
      </c>
      <c r="T54" s="5">
        <v>0.11368368903692816</v>
      </c>
      <c r="U54" s="5">
        <v>-0.28318166836695213</v>
      </c>
      <c r="V54" s="5">
        <v>-1.205696992128E-3</v>
      </c>
      <c r="W54" s="5">
        <v>-5.4691218843199991E-4</v>
      </c>
      <c r="X54" s="5">
        <v>3.0272785024240004E-3</v>
      </c>
      <c r="Y54" s="4">
        <v>-0.2887183905980879</v>
      </c>
      <c r="Z54" s="5">
        <v>0.36665324799060794</v>
      </c>
      <c r="AA54" s="5">
        <v>-7.1048134935903978E-2</v>
      </c>
      <c r="AB54" s="5">
        <v>-0.109892285217856</v>
      </c>
      <c r="AC54" s="5">
        <v>-0.14038893386412798</v>
      </c>
      <c r="AD54" s="6">
        <v>-0.23304414933835199</v>
      </c>
      <c r="AE54" s="12" t="s">
        <v>45</v>
      </c>
      <c r="AF54" s="4">
        <f t="array" ref="AF54:AH56">0.5*(Y54:AA56+S60:U62)</f>
        <v>-0.2887183905980879</v>
      </c>
      <c r="AG54" s="5">
        <v>0.36657474807900292</v>
      </c>
      <c r="AH54" s="5">
        <v>-7.1070292546993971E-2</v>
      </c>
      <c r="AI54" s="5">
        <f t="array" ref="AI54:AK56">0.5*(AB54:AD56-V60:X62)</f>
        <v>-0.109803603608952</v>
      </c>
      <c r="AJ54" s="5">
        <v>-0.14024885573368751</v>
      </c>
      <c r="AK54" s="6">
        <v>-0.23284893309243249</v>
      </c>
      <c r="AL54" s="3"/>
      <c r="AM54" s="4">
        <f t="array" ref="AM54:AO56">O54:Q56</f>
        <v>-0.82440000000000002</v>
      </c>
      <c r="AN54" s="5">
        <v>0.50824000000000003</v>
      </c>
      <c r="AO54" s="5">
        <v>0.24912000000000001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6">
        <v>0</v>
      </c>
      <c r="AY54" s="3"/>
      <c r="AZ54" s="3"/>
      <c r="BA54" s="3"/>
      <c r="BD54" s="7">
        <v>9.4932355721685013E-2</v>
      </c>
      <c r="BE54" s="3">
        <v>0.16000446911629501</v>
      </c>
      <c r="BF54" s="3">
        <v>0.16184766986521198</v>
      </c>
      <c r="BG54" s="3">
        <v>9.7514071708669992E-2</v>
      </c>
      <c r="BH54" s="3">
        <v>4.6873362174335007E-2</v>
      </c>
      <c r="BI54" s="3">
        <v>-9.250473327075899E-2</v>
      </c>
      <c r="BJ54" s="7">
        <v>8.3866006807349989E-3</v>
      </c>
      <c r="BK54" s="3">
        <v>1.4074225957857001E-2</v>
      </c>
      <c r="BL54" s="3">
        <v>3.2110767210199983E-3</v>
      </c>
      <c r="BM54" s="3">
        <v>2.0076321726463324</v>
      </c>
      <c r="BN54" s="3">
        <v>5.867678089199071</v>
      </c>
      <c r="BO54" s="8">
        <v>1.8373594145502377</v>
      </c>
    </row>
    <row r="55" spans="1:67" ht="15" thickBot="1">
      <c r="A55" s="3"/>
      <c r="B55" s="7">
        <v>-0.13779</v>
      </c>
      <c r="C55" s="3">
        <v>2.1585700000000001</v>
      </c>
      <c r="D55" s="3">
        <v>8.2019999999999996E-2</v>
      </c>
      <c r="E55" s="3">
        <v>1.9000000000000001E-4</v>
      </c>
      <c r="F55" s="3">
        <v>-3.3E-4</v>
      </c>
      <c r="G55" s="3">
        <v>-6.8100000000000001E-3</v>
      </c>
      <c r="H55" s="3">
        <v>5.688E-2</v>
      </c>
      <c r="I55" s="3">
        <v>-6.0670000000000002E-2</v>
      </c>
      <c r="J55" s="3">
        <v>-2.5049999999999999E-2</v>
      </c>
      <c r="K55" s="3">
        <v>-8.4999999999999995E-4</v>
      </c>
      <c r="L55" s="3">
        <v>-4.7480000000000001E-2</v>
      </c>
      <c r="M55" s="8">
        <v>0.10048</v>
      </c>
      <c r="N55" s="3"/>
      <c r="O55" s="7">
        <v>0.56337999999999999</v>
      </c>
      <c r="P55" s="3">
        <v>0.69445000000000001</v>
      </c>
      <c r="Q55" s="8">
        <v>0.4476</v>
      </c>
      <c r="R55" s="3"/>
      <c r="S55" s="7">
        <v>0.11368368903692838</v>
      </c>
      <c r="T55" s="3">
        <v>2.4513783595895928</v>
      </c>
      <c r="U55" s="3">
        <v>-0.59295149185335994</v>
      </c>
      <c r="V55" s="3">
        <v>-3.2735582392800001E-3</v>
      </c>
      <c r="W55" s="3">
        <v>-5.6324398851770006E-3</v>
      </c>
      <c r="X55" s="3">
        <v>1.1032257147430007E-3</v>
      </c>
      <c r="Y55" s="7">
        <v>0.36649624816739795</v>
      </c>
      <c r="Z55" s="3">
        <v>-0.32669737504607799</v>
      </c>
      <c r="AA55" s="3">
        <v>7.7592039663147996E-2</v>
      </c>
      <c r="AB55" s="3">
        <v>0.110231335573439</v>
      </c>
      <c r="AC55" s="3">
        <v>0.15389251993743197</v>
      </c>
      <c r="AD55" s="8">
        <v>0.10687815576726001</v>
      </c>
      <c r="AE55" s="3"/>
      <c r="AF55" s="7">
        <v>0.36657474807900303</v>
      </c>
      <c r="AG55" s="3">
        <v>-0.32669737504607799</v>
      </c>
      <c r="AH55" s="3">
        <v>7.7620533936566011E-2</v>
      </c>
      <c r="AI55" s="3">
        <v>0.1101696351819995</v>
      </c>
      <c r="AJ55" s="3">
        <v>0.15373531557896297</v>
      </c>
      <c r="AK55" s="8">
        <v>0.106662056734648</v>
      </c>
      <c r="AL55" s="3"/>
      <c r="AM55" s="7">
        <v>0.56337999999999999</v>
      </c>
      <c r="AN55" s="3">
        <v>0.69445000000000001</v>
      </c>
      <c r="AO55" s="3">
        <v>0.4476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8">
        <v>0</v>
      </c>
      <c r="AY55" s="3"/>
      <c r="AZ55" s="3"/>
      <c r="BA55" s="3"/>
      <c r="BD55" s="9">
        <v>-0.101055490586636</v>
      </c>
      <c r="BE55" s="10">
        <v>-0.11751110237540999</v>
      </c>
      <c r="BF55" s="10">
        <v>-0.15600865335014302</v>
      </c>
      <c r="BG55" s="10">
        <v>-9.582269210066699E-2</v>
      </c>
      <c r="BH55" s="10">
        <v>-9.2565836707684993E-2</v>
      </c>
      <c r="BI55" s="10">
        <v>0.126793345531445</v>
      </c>
      <c r="BJ55" s="9">
        <v>-1.3298609495987998E-2</v>
      </c>
      <c r="BK55" s="10">
        <v>-1.0450968486439972E-3</v>
      </c>
      <c r="BL55" s="10">
        <v>-1.4046687507086E-2</v>
      </c>
      <c r="BM55" s="10">
        <v>1.5451555111932986</v>
      </c>
      <c r="BN55" s="10">
        <v>1.8373594145502383</v>
      </c>
      <c r="BO55" s="11">
        <v>5.3016960202261956</v>
      </c>
    </row>
    <row r="56" spans="1:67" ht="15" thickBot="1">
      <c r="A56" s="3"/>
      <c r="B56" s="7">
        <v>-8.4899999999999993E-3</v>
      </c>
      <c r="C56" s="3">
        <v>8.2019999999999996E-2</v>
      </c>
      <c r="D56" s="3">
        <v>3.5358200000000002</v>
      </c>
      <c r="E56" s="3">
        <v>-5.0000000000000002E-5</v>
      </c>
      <c r="F56" s="3">
        <v>-6.9499999999999996E-3</v>
      </c>
      <c r="G56" s="3">
        <v>1.07E-3</v>
      </c>
      <c r="H56" s="3">
        <v>0.19672999999999999</v>
      </c>
      <c r="I56" s="3">
        <v>2.4969999999999999E-2</v>
      </c>
      <c r="J56" s="3">
        <v>1.456E-2</v>
      </c>
      <c r="K56" s="3">
        <v>2.0000000000000001E-4</v>
      </c>
      <c r="L56" s="3">
        <v>2.8899999999999999E-2</v>
      </c>
      <c r="M56" s="8">
        <v>-4.0579999999999998E-2</v>
      </c>
      <c r="N56" s="3"/>
      <c r="O56" s="9">
        <v>5.4489999999999997E-2</v>
      </c>
      <c r="P56" s="10">
        <v>0.50934999999999997</v>
      </c>
      <c r="Q56" s="11">
        <v>-0.85882999999999998</v>
      </c>
      <c r="R56" s="3"/>
      <c r="S56" s="7">
        <v>-0.28318166836695213</v>
      </c>
      <c r="T56" s="3">
        <v>-0.59295149185336016</v>
      </c>
      <c r="U56" s="3">
        <v>3.096521883960226</v>
      </c>
      <c r="V56" s="3">
        <v>1.6986735410079994E-3</v>
      </c>
      <c r="W56" s="3">
        <v>2.0007690696389989E-3</v>
      </c>
      <c r="X56" s="3">
        <v>6.6480788434519992E-3</v>
      </c>
      <c r="Y56" s="7">
        <v>-7.1092450158083992E-2</v>
      </c>
      <c r="Z56" s="3">
        <v>7.7649028209983983E-2</v>
      </c>
      <c r="AA56" s="3">
        <v>6.1714297151685998E-2</v>
      </c>
      <c r="AB56" s="3">
        <v>5.4177552935403994E-2</v>
      </c>
      <c r="AC56" s="3">
        <v>8.4117588615059996E-2</v>
      </c>
      <c r="AD56" s="8">
        <v>-3.5443463720201997E-2</v>
      </c>
      <c r="AE56" s="3"/>
      <c r="AF56" s="7">
        <v>-7.1070292546993985E-2</v>
      </c>
      <c r="AG56" s="3">
        <v>7.7620533936565983E-2</v>
      </c>
      <c r="AH56" s="3">
        <v>6.1714297151685998E-2</v>
      </c>
      <c r="AI56" s="3">
        <v>5.4191230098589997E-2</v>
      </c>
      <c r="AJ56" s="3">
        <v>8.4052586182007005E-2</v>
      </c>
      <c r="AK56" s="8">
        <v>-3.530546642797E-2</v>
      </c>
      <c r="AL56" s="3"/>
      <c r="AM56" s="7">
        <v>5.4489999999999997E-2</v>
      </c>
      <c r="AN56" s="3">
        <v>0.50934999999999997</v>
      </c>
      <c r="AO56" s="3">
        <v>-0.85882999999999998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8">
        <v>0</v>
      </c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7" ht="15" thickBot="1">
      <c r="A57" s="3"/>
      <c r="B57" s="7">
        <v>-9.3000000000000005E-4</v>
      </c>
      <c r="C57" s="3">
        <v>1.9000000000000001E-4</v>
      </c>
      <c r="D57" s="3">
        <v>-5.0000000000000002E-5</v>
      </c>
      <c r="E57" s="3">
        <v>2.0422199999999999</v>
      </c>
      <c r="F57" s="3">
        <v>-2.111E-2</v>
      </c>
      <c r="G57" s="3">
        <v>4.1689999999999998E-2</v>
      </c>
      <c r="H57" s="3">
        <v>1.8699999999999999E-3</v>
      </c>
      <c r="I57" s="3">
        <v>8.4999999999999995E-4</v>
      </c>
      <c r="J57" s="3">
        <v>2.1000000000000001E-4</v>
      </c>
      <c r="K57" s="3">
        <v>-7.4200000000000004E-3</v>
      </c>
      <c r="L57" s="3">
        <v>1.2E-4</v>
      </c>
      <c r="M57" s="8">
        <v>-8.7000000000000001E-4</v>
      </c>
      <c r="N57" s="3"/>
      <c r="O57" s="3"/>
      <c r="P57" s="3"/>
      <c r="Q57" s="3"/>
      <c r="R57" s="3"/>
      <c r="S57" s="7">
        <v>-1.205696992128E-3</v>
      </c>
      <c r="T57" s="3">
        <v>-3.2735582392800001E-3</v>
      </c>
      <c r="U57" s="3">
        <v>1.6986735410079998E-3</v>
      </c>
      <c r="V57" s="3">
        <v>2.9924212678644486</v>
      </c>
      <c r="W57" s="3">
        <v>1.2883418788994325</v>
      </c>
      <c r="X57" s="3">
        <v>1.0492700601728642</v>
      </c>
      <c r="Y57" s="7">
        <v>0.10971492200004801</v>
      </c>
      <c r="Z57" s="3">
        <v>-0.11010793479056001</v>
      </c>
      <c r="AA57" s="3">
        <v>-5.4204907261776007E-2</v>
      </c>
      <c r="AB57" s="3">
        <v>-4.2772944896344006E-2</v>
      </c>
      <c r="AC57" s="3">
        <v>-7.8657960675663996E-2</v>
      </c>
      <c r="AD57" s="8">
        <v>4.7158306285583998E-2</v>
      </c>
      <c r="AE57" s="3"/>
      <c r="AF57" s="7">
        <f t="array" ref="AF57:AH59">0.5*(Y57:AA59-S63:U65)</f>
        <v>0.109803603608952</v>
      </c>
      <c r="AG57" s="3">
        <v>-0.11016963518199951</v>
      </c>
      <c r="AH57" s="3">
        <v>-5.4191230098590004E-2</v>
      </c>
      <c r="AI57" s="3">
        <f t="array" ref="AI57:AK59">0.5*(AB57:AD59+V63:X65)</f>
        <v>-4.2772944896344006E-2</v>
      </c>
      <c r="AJ57" s="3">
        <v>-7.8568016457091494E-2</v>
      </c>
      <c r="AK57" s="8">
        <v>4.7021379287547502E-2</v>
      </c>
      <c r="AL57" s="3"/>
      <c r="AM57" s="7">
        <v>0</v>
      </c>
      <c r="AN57" s="3">
        <v>0</v>
      </c>
      <c r="AO57" s="3">
        <v>0</v>
      </c>
      <c r="AP57" s="3">
        <f t="array" ref="AP57:AR59">O54:Q56</f>
        <v>-0.82440000000000002</v>
      </c>
      <c r="AQ57" s="3">
        <v>0.50824000000000003</v>
      </c>
      <c r="AR57" s="3">
        <v>0.24912000000000001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8">
        <v>0</v>
      </c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7">
      <c r="A58" s="3"/>
      <c r="B58" s="7">
        <v>-2.97E-3</v>
      </c>
      <c r="C58" s="3">
        <v>-3.3E-4</v>
      </c>
      <c r="D58" s="3">
        <v>-6.9499999999999996E-3</v>
      </c>
      <c r="E58" s="3">
        <v>-2.111E-2</v>
      </c>
      <c r="F58" s="3">
        <v>5.8446600000000002</v>
      </c>
      <c r="G58" s="3">
        <v>-0.15217</v>
      </c>
      <c r="H58" s="3">
        <v>0.34972999999999999</v>
      </c>
      <c r="I58" s="3">
        <v>4.7289999999999999E-2</v>
      </c>
      <c r="J58" s="3">
        <v>2.8840000000000001E-2</v>
      </c>
      <c r="K58" s="3">
        <v>1.1E-4</v>
      </c>
      <c r="L58" s="3">
        <v>6.3969999999999999E-2</v>
      </c>
      <c r="M58" s="8">
        <v>-8.0549999999999997E-2</v>
      </c>
      <c r="N58" s="3"/>
      <c r="O58" s="4">
        <v>0.82482999999999995</v>
      </c>
      <c r="P58" s="5">
        <v>-0.50838000000000005</v>
      </c>
      <c r="Q58" s="6">
        <v>0.24737999999999999</v>
      </c>
      <c r="R58" s="3"/>
      <c r="S58" s="7">
        <v>-5.4691218843200035E-4</v>
      </c>
      <c r="T58" s="3">
        <v>-5.6324398851769998E-3</v>
      </c>
      <c r="U58" s="3">
        <v>2.0007690696390002E-3</v>
      </c>
      <c r="V58" s="3">
        <v>1.2883418788994319</v>
      </c>
      <c r="W58" s="3">
        <v>3.8051442455550379</v>
      </c>
      <c r="X58" s="3">
        <v>1.3381344752628779</v>
      </c>
      <c r="Y58" s="7">
        <v>0.14010877760324697</v>
      </c>
      <c r="Z58" s="3">
        <v>-0.15357811122049397</v>
      </c>
      <c r="AA58" s="3">
        <v>-8.3987583748954014E-2</v>
      </c>
      <c r="AB58" s="3">
        <v>-7.8478072238519006E-2</v>
      </c>
      <c r="AC58" s="3">
        <v>-0.11614213476874199</v>
      </c>
      <c r="AD58" s="8">
        <v>7.8916495279459972E-2</v>
      </c>
      <c r="AE58" s="3"/>
      <c r="AF58" s="7">
        <v>0.14024885573368748</v>
      </c>
      <c r="AG58" s="3">
        <v>-0.15373531557896297</v>
      </c>
      <c r="AH58" s="3">
        <v>-8.4052586182007005E-2</v>
      </c>
      <c r="AI58" s="3">
        <v>-7.8568016457091494E-2</v>
      </c>
      <c r="AJ58" s="3">
        <v>-0.11614213476874199</v>
      </c>
      <c r="AK58" s="8">
        <v>7.8827840942690963E-2</v>
      </c>
      <c r="AL58" s="3"/>
      <c r="AM58" s="7">
        <v>0</v>
      </c>
      <c r="AN58" s="3">
        <v>0</v>
      </c>
      <c r="AO58" s="3">
        <v>0</v>
      </c>
      <c r="AP58" s="3">
        <v>0.56337999999999999</v>
      </c>
      <c r="AQ58" s="3">
        <v>0.69445000000000001</v>
      </c>
      <c r="AR58" s="3">
        <v>0.4476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8">
        <v>0</v>
      </c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7" ht="15" thickBot="1">
      <c r="A59" s="3"/>
      <c r="B59" s="7">
        <v>-6.0000000000000002E-5</v>
      </c>
      <c r="C59" s="3">
        <v>-6.8100000000000001E-3</v>
      </c>
      <c r="D59" s="3">
        <v>1.07E-3</v>
      </c>
      <c r="E59" s="3">
        <v>4.1689999999999998E-2</v>
      </c>
      <c r="F59" s="3">
        <v>-0.15217</v>
      </c>
      <c r="G59" s="3">
        <v>2.1382599999999998</v>
      </c>
      <c r="H59" s="3">
        <v>-8.3409999999999998E-2</v>
      </c>
      <c r="I59" s="3">
        <v>0.10036</v>
      </c>
      <c r="J59" s="3">
        <v>4.0640000000000003E-2</v>
      </c>
      <c r="K59" s="3">
        <v>8.9999999999999998E-4</v>
      </c>
      <c r="L59" s="3">
        <v>8.0820000000000003E-2</v>
      </c>
      <c r="M59" s="8">
        <v>-0.18475</v>
      </c>
      <c r="N59" s="3"/>
      <c r="O59" s="7">
        <v>-0.56272</v>
      </c>
      <c r="P59" s="3">
        <v>-0.69577999999999995</v>
      </c>
      <c r="Q59" s="8">
        <v>0.44635999999999998</v>
      </c>
      <c r="R59" s="3"/>
      <c r="S59" s="7">
        <v>3.0272785024239995E-3</v>
      </c>
      <c r="T59" s="3">
        <v>1.1032257147430011E-3</v>
      </c>
      <c r="U59" s="3">
        <v>6.6480788434519992E-3</v>
      </c>
      <c r="V59" s="3">
        <v>1.0492700601728639</v>
      </c>
      <c r="W59" s="3">
        <v>1.3381344752628781</v>
      </c>
      <c r="X59" s="3">
        <v>3.2276024402901795</v>
      </c>
      <c r="Y59" s="7">
        <v>0.23265371684651298</v>
      </c>
      <c r="Z59" s="3">
        <v>-0.10644595770203599</v>
      </c>
      <c r="AA59" s="3">
        <v>3.5167469135738011E-2</v>
      </c>
      <c r="AB59" s="3">
        <v>4.6884452289510999E-2</v>
      </c>
      <c r="AC59" s="3">
        <v>7.8739186605921996E-2</v>
      </c>
      <c r="AD59" s="8">
        <v>-8.2384207077111971E-2</v>
      </c>
      <c r="AE59" s="3"/>
      <c r="AF59" s="9">
        <v>0.23284893309243254</v>
      </c>
      <c r="AG59" s="10">
        <v>-0.10666205673464801</v>
      </c>
      <c r="AH59" s="10">
        <v>3.5305466427969993E-2</v>
      </c>
      <c r="AI59" s="10">
        <v>4.7021379287547495E-2</v>
      </c>
      <c r="AJ59" s="10">
        <v>7.8827840942690991E-2</v>
      </c>
      <c r="AK59" s="11">
        <v>-8.2384207077111984E-2</v>
      </c>
      <c r="AL59" s="3"/>
      <c r="AM59" s="7">
        <v>0</v>
      </c>
      <c r="AN59" s="3">
        <v>0</v>
      </c>
      <c r="AO59" s="3">
        <v>0</v>
      </c>
      <c r="AP59" s="3">
        <v>5.4489999999999997E-2</v>
      </c>
      <c r="AQ59" s="3">
        <v>0.50934999999999997</v>
      </c>
      <c r="AR59" s="3">
        <v>-0.85882999999999998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8">
        <v>0</v>
      </c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7" ht="15" thickBot="1">
      <c r="A60" s="3"/>
      <c r="B60" s="7">
        <v>0.62892999999999999</v>
      </c>
      <c r="C60" s="3">
        <v>5.688E-2</v>
      </c>
      <c r="D60" s="3">
        <v>0.19672999999999999</v>
      </c>
      <c r="E60" s="3">
        <v>1.8699999999999999E-3</v>
      </c>
      <c r="F60" s="3">
        <v>0.34972999999999999</v>
      </c>
      <c r="G60" s="3">
        <v>-8.3409999999999998E-2</v>
      </c>
      <c r="H60" s="3">
        <v>2.4125800000000002</v>
      </c>
      <c r="I60" s="3">
        <v>-0.14495</v>
      </c>
      <c r="J60" s="3">
        <v>1.304E-2</v>
      </c>
      <c r="K60" s="3">
        <v>-1.8000000000000001E-4</v>
      </c>
      <c r="L60" s="3">
        <v>1.56E-3</v>
      </c>
      <c r="M60" s="8">
        <v>-1.9000000000000001E-4</v>
      </c>
      <c r="N60" s="3"/>
      <c r="O60" s="9">
        <v>-5.4800000000000001E-2</v>
      </c>
      <c r="P60" s="10">
        <v>-0.50738000000000005</v>
      </c>
      <c r="Q60" s="11">
        <v>-0.85997999999999997</v>
      </c>
      <c r="R60" s="3"/>
      <c r="S60" s="4">
        <v>-0.28871839059808796</v>
      </c>
      <c r="T60" s="5">
        <v>0.3664962481673979</v>
      </c>
      <c r="U60" s="5">
        <v>-7.1092450158083964E-2</v>
      </c>
      <c r="V60" s="5">
        <v>0.10971492200004801</v>
      </c>
      <c r="W60" s="5">
        <v>0.140108777603247</v>
      </c>
      <c r="X60" s="5">
        <v>0.23265371684651298</v>
      </c>
      <c r="Y60" s="4">
        <v>2.5654355208350017</v>
      </c>
      <c r="Z60" s="5">
        <v>0.11558286612772611</v>
      </c>
      <c r="AA60" s="5">
        <v>-0.28957773320991387</v>
      </c>
      <c r="AB60" s="5">
        <v>3.2442047749200011E-4</v>
      </c>
      <c r="AC60" s="5">
        <v>1.1540668348239999E-3</v>
      </c>
      <c r="AD60" s="6">
        <v>-7.2216073684200008E-4</v>
      </c>
      <c r="AE60" s="3" t="s">
        <v>46</v>
      </c>
      <c r="AF60" s="4">
        <f t="array" ref="AF60:AK65">TRANSPOSE(AF54:AK59)</f>
        <v>-0.2887183905980879</v>
      </c>
      <c r="AG60" s="5">
        <v>0.36657474807900303</v>
      </c>
      <c r="AH60" s="5">
        <v>-7.1070292546993985E-2</v>
      </c>
      <c r="AI60" s="5">
        <v>0.109803603608952</v>
      </c>
      <c r="AJ60" s="5">
        <v>0.14024885573368748</v>
      </c>
      <c r="AK60" s="6">
        <v>0.23284893309243254</v>
      </c>
      <c r="AL60" s="3"/>
      <c r="AM60" s="7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f t="array" ref="AS60:AU62">O58:Q60</f>
        <v>0.82482999999999995</v>
      </c>
      <c r="AT60" s="3">
        <v>-0.50838000000000005</v>
      </c>
      <c r="AU60" s="3">
        <v>0.24737999999999999</v>
      </c>
      <c r="AV60" s="3">
        <v>0</v>
      </c>
      <c r="AW60" s="3">
        <v>0</v>
      </c>
      <c r="AX60" s="8">
        <v>0</v>
      </c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7">
      <c r="A61" s="3"/>
      <c r="B61" s="7">
        <v>5.7820000000000003E-2</v>
      </c>
      <c r="C61" s="3">
        <v>-6.0670000000000002E-2</v>
      </c>
      <c r="D61" s="3">
        <v>2.4969999999999999E-2</v>
      </c>
      <c r="E61" s="3">
        <v>8.4999999999999995E-4</v>
      </c>
      <c r="F61" s="3">
        <v>4.7289999999999999E-2</v>
      </c>
      <c r="G61" s="3">
        <v>0.10036</v>
      </c>
      <c r="H61" s="3">
        <v>-0.14495</v>
      </c>
      <c r="I61" s="3">
        <v>2.1531799999999999</v>
      </c>
      <c r="J61" s="3">
        <v>-9.5170000000000005E-2</v>
      </c>
      <c r="K61" s="3">
        <v>6.0000000000000002E-5</v>
      </c>
      <c r="L61" s="3">
        <v>7.7999999999999999E-4</v>
      </c>
      <c r="M61" s="8">
        <v>-2.9199999999999999E-3</v>
      </c>
      <c r="N61" s="3"/>
      <c r="O61" s="3"/>
      <c r="P61" s="3"/>
      <c r="Q61" s="3"/>
      <c r="R61" s="3"/>
      <c r="S61" s="7">
        <v>0.36665324799060806</v>
      </c>
      <c r="T61" s="3">
        <v>-0.32669737504607804</v>
      </c>
      <c r="U61" s="3">
        <v>7.7649028209984011E-2</v>
      </c>
      <c r="V61" s="3">
        <v>-0.11010793479056</v>
      </c>
      <c r="W61" s="3">
        <v>-0.15357811122049397</v>
      </c>
      <c r="X61" s="3">
        <v>-0.10644595770203599</v>
      </c>
      <c r="Y61" s="7">
        <v>0.11558286612772589</v>
      </c>
      <c r="Z61" s="3">
        <v>2.45101535246812</v>
      </c>
      <c r="AA61" s="3">
        <v>-0.60128970538899618</v>
      </c>
      <c r="AB61" s="3">
        <v>2.3759866085399997E-3</v>
      </c>
      <c r="AC61" s="3">
        <v>3.8583148789919993E-3</v>
      </c>
      <c r="AD61" s="8">
        <v>4.3286840940000011E-4</v>
      </c>
      <c r="AE61" s="3"/>
      <c r="AF61" s="7">
        <v>0.36657474807900292</v>
      </c>
      <c r="AG61" s="3">
        <v>-0.32669737504607799</v>
      </c>
      <c r="AH61" s="3">
        <v>7.7620533936565983E-2</v>
      </c>
      <c r="AI61" s="3">
        <v>-0.11016963518199951</v>
      </c>
      <c r="AJ61" s="3">
        <v>-0.15373531557896297</v>
      </c>
      <c r="AK61" s="8">
        <v>-0.10666205673464801</v>
      </c>
      <c r="AL61" s="3"/>
      <c r="AM61" s="7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-0.56272</v>
      </c>
      <c r="AT61" s="3">
        <v>-0.69577999999999995</v>
      </c>
      <c r="AU61" s="3">
        <v>0.44635999999999998</v>
      </c>
      <c r="AV61" s="3">
        <v>0</v>
      </c>
      <c r="AW61" s="3">
        <v>0</v>
      </c>
      <c r="AX61" s="8">
        <v>0</v>
      </c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7">
      <c r="A62" s="3"/>
      <c r="B62" s="7">
        <v>-0.19703999999999999</v>
      </c>
      <c r="C62" s="3">
        <v>-2.5049999999999999E-2</v>
      </c>
      <c r="D62" s="3">
        <v>1.456E-2</v>
      </c>
      <c r="E62" s="3">
        <v>2.1000000000000001E-4</v>
      </c>
      <c r="F62" s="3">
        <v>2.8840000000000001E-2</v>
      </c>
      <c r="G62" s="3">
        <v>4.0640000000000003E-2</v>
      </c>
      <c r="H62" s="3">
        <v>1.304E-2</v>
      </c>
      <c r="I62" s="3">
        <v>-9.5170000000000005E-2</v>
      </c>
      <c r="J62" s="3">
        <v>3.5416500000000002</v>
      </c>
      <c r="K62" s="3">
        <v>-6.6E-4</v>
      </c>
      <c r="L62" s="3">
        <v>-6.0299999999999998E-3</v>
      </c>
      <c r="M62" s="8">
        <v>-4.4999999999999999E-4</v>
      </c>
      <c r="N62" s="3"/>
      <c r="O62" s="3"/>
      <c r="P62" s="3"/>
      <c r="Q62" s="3"/>
      <c r="R62" s="3"/>
      <c r="S62" s="7">
        <v>-7.1048134935903992E-2</v>
      </c>
      <c r="T62" s="3">
        <v>7.7592039663147983E-2</v>
      </c>
      <c r="U62" s="3">
        <v>6.1714297151685998E-2</v>
      </c>
      <c r="V62" s="3">
        <v>-5.4204907261776E-2</v>
      </c>
      <c r="W62" s="3">
        <v>-8.3987583748954001E-2</v>
      </c>
      <c r="X62" s="3">
        <v>3.5167469135738011E-2</v>
      </c>
      <c r="Y62" s="7">
        <v>-0.28957773320991387</v>
      </c>
      <c r="Z62" s="3">
        <v>-0.60128970538899595</v>
      </c>
      <c r="AA62" s="3">
        <v>3.0909465716775557</v>
      </c>
      <c r="AB62" s="3">
        <v>-1.475636762472E-3</v>
      </c>
      <c r="AC62" s="3">
        <v>-2.7423748435239995E-3</v>
      </c>
      <c r="AD62" s="8">
        <v>-4.032773925648E-3</v>
      </c>
      <c r="AE62" s="3"/>
      <c r="AF62" s="7">
        <v>-7.1070292546993971E-2</v>
      </c>
      <c r="AG62" s="3">
        <v>7.7620533936566011E-2</v>
      </c>
      <c r="AH62" s="3">
        <v>6.1714297151685998E-2</v>
      </c>
      <c r="AI62" s="3">
        <v>-5.4191230098590004E-2</v>
      </c>
      <c r="AJ62" s="3">
        <v>-8.4052586182007005E-2</v>
      </c>
      <c r="AK62" s="8">
        <v>3.5305466427969993E-2</v>
      </c>
      <c r="AL62" s="3"/>
      <c r="AM62" s="7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-5.4800000000000001E-2</v>
      </c>
      <c r="AT62" s="3">
        <v>-0.50738000000000005</v>
      </c>
      <c r="AU62" s="3">
        <v>-0.85997999999999997</v>
      </c>
      <c r="AV62" s="3">
        <v>0</v>
      </c>
      <c r="AW62" s="3">
        <v>0</v>
      </c>
      <c r="AX62" s="8">
        <v>0</v>
      </c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7">
      <c r="A63" s="3"/>
      <c r="B63" s="7">
        <v>-1.83E-3</v>
      </c>
      <c r="C63" s="3">
        <v>-8.4999999999999995E-4</v>
      </c>
      <c r="D63" s="3">
        <v>2.0000000000000001E-4</v>
      </c>
      <c r="E63" s="3">
        <v>-7.4200000000000004E-3</v>
      </c>
      <c r="F63" s="3">
        <v>1.1E-4</v>
      </c>
      <c r="G63" s="3">
        <v>8.9999999999999998E-4</v>
      </c>
      <c r="H63" s="3">
        <v>-1.8000000000000001E-4</v>
      </c>
      <c r="I63" s="3">
        <v>6.0000000000000002E-5</v>
      </c>
      <c r="J63" s="3">
        <v>-6.6E-4</v>
      </c>
      <c r="K63" s="3">
        <v>2.0466799999999998</v>
      </c>
      <c r="L63" s="3">
        <v>-2.7189999999999999E-2</v>
      </c>
      <c r="M63" s="8">
        <v>-4.2560000000000001E-2</v>
      </c>
      <c r="N63" s="3"/>
      <c r="O63" s="3"/>
      <c r="P63" s="3"/>
      <c r="Q63" s="3"/>
      <c r="R63" s="3"/>
      <c r="S63" s="7">
        <v>-0.109892285217856</v>
      </c>
      <c r="T63" s="3">
        <v>0.110231335573439</v>
      </c>
      <c r="U63" s="3">
        <v>5.4177552935403994E-2</v>
      </c>
      <c r="V63" s="3">
        <v>-4.2772944896343999E-2</v>
      </c>
      <c r="W63" s="3">
        <v>-7.8478072238518992E-2</v>
      </c>
      <c r="X63" s="3">
        <v>4.6884452289511006E-2</v>
      </c>
      <c r="Y63" s="7">
        <v>3.2442047749199989E-4</v>
      </c>
      <c r="Z63" s="3">
        <v>2.3759866085399997E-3</v>
      </c>
      <c r="AA63" s="3">
        <v>-1.4756367624719998E-3</v>
      </c>
      <c r="AB63" s="3">
        <v>3.0027364493248281</v>
      </c>
      <c r="AC63" s="3">
        <v>1.2928182582595584</v>
      </c>
      <c r="AD63" s="8">
        <v>1.0549890716805346</v>
      </c>
      <c r="AE63" s="3"/>
      <c r="AF63" s="7">
        <v>-0.109803603608952</v>
      </c>
      <c r="AG63" s="3">
        <v>0.1101696351819995</v>
      </c>
      <c r="AH63" s="3">
        <v>5.4191230098589997E-2</v>
      </c>
      <c r="AI63" s="3">
        <v>-4.2772944896344006E-2</v>
      </c>
      <c r="AJ63" s="3">
        <v>-7.8568016457091494E-2</v>
      </c>
      <c r="AK63" s="8">
        <v>4.7021379287547495E-2</v>
      </c>
      <c r="AL63" s="3"/>
      <c r="AM63" s="7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f t="array" ref="AV63:AX65">O58:Q60</f>
        <v>0.82482999999999995</v>
      </c>
      <c r="AW63" s="3">
        <v>-0.50838000000000005</v>
      </c>
      <c r="AX63" s="8">
        <v>0.24737999999999999</v>
      </c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7">
      <c r="A64" s="3"/>
      <c r="B64" s="7">
        <v>-0.35021999999999998</v>
      </c>
      <c r="C64" s="3">
        <v>-4.7480000000000001E-2</v>
      </c>
      <c r="D64" s="3">
        <v>2.8899999999999999E-2</v>
      </c>
      <c r="E64" s="3">
        <v>1.2E-4</v>
      </c>
      <c r="F64" s="3">
        <v>6.3969999999999999E-2</v>
      </c>
      <c r="G64" s="3">
        <v>8.0820000000000003E-2</v>
      </c>
      <c r="H64" s="3">
        <v>1.56E-3</v>
      </c>
      <c r="I64" s="3">
        <v>7.7999999999999999E-4</v>
      </c>
      <c r="J64" s="3">
        <v>-6.0299999999999998E-3</v>
      </c>
      <c r="K64" s="3">
        <v>-2.7189999999999999E-2</v>
      </c>
      <c r="L64" s="3">
        <v>5.8575600000000003</v>
      </c>
      <c r="M64" s="8">
        <v>0.15739</v>
      </c>
      <c r="N64" s="3"/>
      <c r="O64" s="3"/>
      <c r="P64" s="3"/>
      <c r="Q64" s="3"/>
      <c r="R64" s="3"/>
      <c r="S64" s="7">
        <v>-0.14038893386412798</v>
      </c>
      <c r="T64" s="3">
        <v>0.153892519937432</v>
      </c>
      <c r="U64" s="3">
        <v>8.4117588615059996E-2</v>
      </c>
      <c r="V64" s="3">
        <v>-7.8657960675663996E-2</v>
      </c>
      <c r="W64" s="3">
        <v>-0.11614213476874198</v>
      </c>
      <c r="X64" s="3">
        <v>7.8739186605921968E-2</v>
      </c>
      <c r="Y64" s="7">
        <v>1.1540668348240003E-3</v>
      </c>
      <c r="Z64" s="3">
        <v>3.8583148789919997E-3</v>
      </c>
      <c r="AA64" s="3">
        <v>-2.7423748435239999E-3</v>
      </c>
      <c r="AB64" s="3">
        <v>1.2928182582595582</v>
      </c>
      <c r="AC64" s="3">
        <v>3.8111620342296479</v>
      </c>
      <c r="AD64" s="8">
        <v>1.3422445740797486</v>
      </c>
      <c r="AE64" s="3"/>
      <c r="AF64" s="7">
        <v>-0.14024885573368751</v>
      </c>
      <c r="AG64" s="3">
        <v>0.15373531557896297</v>
      </c>
      <c r="AH64" s="3">
        <v>8.4052586182007005E-2</v>
      </c>
      <c r="AI64" s="3">
        <v>-7.8568016457091494E-2</v>
      </c>
      <c r="AJ64" s="3">
        <v>-0.11614213476874199</v>
      </c>
      <c r="AK64" s="8">
        <v>7.8827840942690991E-2</v>
      </c>
      <c r="AL64" s="3"/>
      <c r="AM64" s="7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-0.56272</v>
      </c>
      <c r="AW64" s="3">
        <v>-0.69577999999999995</v>
      </c>
      <c r="AX64" s="8">
        <v>0.44635999999999998</v>
      </c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ht="15" thickBot="1">
      <c r="A65" s="3"/>
      <c r="B65" s="9">
        <v>-8.4430000000000005E-2</v>
      </c>
      <c r="C65" s="10">
        <v>0.10048</v>
      </c>
      <c r="D65" s="10">
        <v>-4.0579999999999998E-2</v>
      </c>
      <c r="E65" s="10">
        <v>-8.7000000000000001E-4</v>
      </c>
      <c r="F65" s="10">
        <v>-8.0549999999999997E-2</v>
      </c>
      <c r="G65" s="10">
        <v>-0.18475</v>
      </c>
      <c r="H65" s="10">
        <v>-1.9000000000000001E-4</v>
      </c>
      <c r="I65" s="10">
        <v>-2.9199999999999999E-3</v>
      </c>
      <c r="J65" s="10">
        <v>-4.4999999999999999E-4</v>
      </c>
      <c r="K65" s="10">
        <v>-4.2560000000000001E-2</v>
      </c>
      <c r="L65" s="10">
        <v>0.15739</v>
      </c>
      <c r="M65" s="11">
        <v>2.1333500000000001</v>
      </c>
      <c r="N65" s="3"/>
      <c r="O65" s="3"/>
      <c r="P65" s="3"/>
      <c r="Q65" s="3"/>
      <c r="R65" s="3"/>
      <c r="S65" s="9">
        <v>-0.23304414933835207</v>
      </c>
      <c r="T65" s="10">
        <v>0.10687815576726002</v>
      </c>
      <c r="U65" s="10">
        <v>-3.5443463720201976E-2</v>
      </c>
      <c r="V65" s="10">
        <v>4.7158306285583991E-2</v>
      </c>
      <c r="W65" s="10">
        <v>7.8916495279459986E-2</v>
      </c>
      <c r="X65" s="10">
        <v>-8.2384207077111998E-2</v>
      </c>
      <c r="Y65" s="9">
        <v>-7.2216073684199997E-4</v>
      </c>
      <c r="Z65" s="10">
        <v>4.3286840940000033E-4</v>
      </c>
      <c r="AA65" s="10">
        <v>-4.032773925648E-3</v>
      </c>
      <c r="AB65" s="10">
        <v>1.0549890716805346</v>
      </c>
      <c r="AC65" s="10">
        <v>1.3422445740797486</v>
      </c>
      <c r="AD65" s="11">
        <v>3.2236629616082766</v>
      </c>
      <c r="AE65" s="3"/>
      <c r="AF65" s="9">
        <v>-0.23284893309243249</v>
      </c>
      <c r="AG65" s="10">
        <v>0.106662056734648</v>
      </c>
      <c r="AH65" s="10">
        <v>-3.530546642797E-2</v>
      </c>
      <c r="AI65" s="10">
        <v>4.7021379287547502E-2</v>
      </c>
      <c r="AJ65" s="10">
        <v>7.8827840942690963E-2</v>
      </c>
      <c r="AK65" s="11">
        <v>-8.2384207077111984E-2</v>
      </c>
      <c r="AL65" s="3"/>
      <c r="AM65" s="9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-5.4800000000000001E-2</v>
      </c>
      <c r="AW65" s="10">
        <v>-0.50738000000000005</v>
      </c>
      <c r="AX65" s="11">
        <v>-0.85997999999999997</v>
      </c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ht="15" thickBot="1">
      <c r="A67" s="3"/>
      <c r="B67" s="1" t="s">
        <v>81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>
      <c r="A68" s="3"/>
      <c r="B68" s="4">
        <v>2.3962699999999999</v>
      </c>
      <c r="C68" s="5">
        <v>-0.16863</v>
      </c>
      <c r="D68" s="5">
        <v>-4.8059999999999999E-2</v>
      </c>
      <c r="E68" s="5">
        <v>-6.6299999999999996E-3</v>
      </c>
      <c r="F68" s="5">
        <v>-3.64E-3</v>
      </c>
      <c r="G68" s="5">
        <v>9.8399999999999998E-3</v>
      </c>
      <c r="H68" s="5">
        <v>-3.16E-3</v>
      </c>
      <c r="I68" s="5">
        <v>-4.0000000000000003E-5</v>
      </c>
      <c r="J68" s="5">
        <v>2.5100000000000001E-3</v>
      </c>
      <c r="K68" s="5">
        <v>1.6000000000000001E-3</v>
      </c>
      <c r="L68" s="5">
        <v>-2.0000000000000001E-4</v>
      </c>
      <c r="M68" s="6">
        <v>1.5399999999999999E-3</v>
      </c>
      <c r="N68" s="3"/>
      <c r="O68" s="4">
        <v>-0.82291999999999998</v>
      </c>
      <c r="P68" s="5">
        <v>0.51021000000000005</v>
      </c>
      <c r="Q68" s="6">
        <v>0.24998000000000001</v>
      </c>
      <c r="R68" s="3"/>
      <c r="S68" s="4">
        <f t="array" ref="S68:AD79">MMULT(MMULT(AM68:AX79,B68:M79),TRANSPOSE(AM68:AX79))</f>
        <v>2.6124357067866772</v>
      </c>
      <c r="T68" s="5">
        <v>0.17108391429730818</v>
      </c>
      <c r="U68" s="5">
        <v>-0.30105959002078686</v>
      </c>
      <c r="V68" s="5">
        <v>-6.2597944436999895E-4</v>
      </c>
      <c r="W68" s="5">
        <v>-2.3909591620970018E-3</v>
      </c>
      <c r="X68" s="5">
        <v>3.1296298291819988E-3</v>
      </c>
      <c r="Y68" s="4">
        <v>7.3216125736299967E-4</v>
      </c>
      <c r="Z68" s="5">
        <v>-2.4114719897599998E-3</v>
      </c>
      <c r="AA68" s="5">
        <v>2.3245325912999988E-4</v>
      </c>
      <c r="AB68" s="5">
        <v>-1.2322729134410001E-3</v>
      </c>
      <c r="AC68" s="5">
        <v>-1.6586770472359999E-3</v>
      </c>
      <c r="AD68" s="6">
        <v>6.8038573630199977E-4</v>
      </c>
      <c r="AE68" s="12" t="s">
        <v>45</v>
      </c>
      <c r="AF68" s="4">
        <f t="array" ref="AF68:AH70">0.5*(Y68:AA70+S74:U76)</f>
        <v>7.3216125736299956E-4</v>
      </c>
      <c r="AG68" s="5">
        <v>-2.4127774741675E-3</v>
      </c>
      <c r="AH68" s="5">
        <v>2.4192959368499986E-4</v>
      </c>
      <c r="AI68" s="5">
        <f t="array" ref="AI68:AK70">0.5*(AB68:AD70-V74:X76)</f>
        <v>-1.2280365703364999E-3</v>
      </c>
      <c r="AJ68" s="5">
        <v>-1.6458715146220001E-3</v>
      </c>
      <c r="AK68" s="6">
        <v>6.8460507435899977E-4</v>
      </c>
      <c r="AL68" s="3"/>
      <c r="AM68" s="4">
        <f t="array" ref="AM68:AO70">O68:Q70</f>
        <v>-0.82291999999999998</v>
      </c>
      <c r="AN68" s="5">
        <v>0.51021000000000005</v>
      </c>
      <c r="AO68" s="5">
        <v>0.24998000000000001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6">
        <v>0</v>
      </c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>
      <c r="A69" s="3"/>
      <c r="B69" s="7">
        <v>-0.16863</v>
      </c>
      <c r="C69" s="3">
        <v>2.2303299999999999</v>
      </c>
      <c r="D69" s="3">
        <v>8.3080000000000001E-2</v>
      </c>
      <c r="E69" s="3">
        <v>-0.01</v>
      </c>
      <c r="F69" s="3">
        <v>9.6799999999999994E-3</v>
      </c>
      <c r="G69" s="3">
        <v>1.0789999999999999E-2</v>
      </c>
      <c r="H69" s="3">
        <v>-3.0000000000000001E-5</v>
      </c>
      <c r="I69" s="3">
        <v>2.31E-3</v>
      </c>
      <c r="J69" s="3">
        <v>1.3999999999999999E-4</v>
      </c>
      <c r="K69" s="3">
        <v>2.15E-3</v>
      </c>
      <c r="L69" s="3">
        <v>-5.1999999999999995E-4</v>
      </c>
      <c r="M69" s="8">
        <v>-1.1100000000000001E-3</v>
      </c>
      <c r="N69" s="3"/>
      <c r="O69" s="7">
        <v>0.56537999999999999</v>
      </c>
      <c r="P69" s="3">
        <v>0.69191999999999998</v>
      </c>
      <c r="Q69" s="8">
        <v>0.44899</v>
      </c>
      <c r="R69" s="3"/>
      <c r="S69" s="7">
        <v>0.17108391429730807</v>
      </c>
      <c r="T69" s="3">
        <v>2.4598343784330989</v>
      </c>
      <c r="U69" s="3">
        <v>-0.59537361351345774</v>
      </c>
      <c r="V69" s="3">
        <v>7.6947068986259991E-3</v>
      </c>
      <c r="W69" s="3">
        <v>-9.3945166904169999E-3</v>
      </c>
      <c r="X69" s="3">
        <v>-1.5094077556386001E-2</v>
      </c>
      <c r="Y69" s="7">
        <v>-2.4140829585749999E-3</v>
      </c>
      <c r="Z69" s="3">
        <v>2.0191186981940003E-3</v>
      </c>
      <c r="AA69" s="3">
        <v>-3.286724707157E-3</v>
      </c>
      <c r="AB69" s="3">
        <v>1.0773923159259999E-3</v>
      </c>
      <c r="AC69" s="3">
        <v>-2.8279144866939997E-3</v>
      </c>
      <c r="AD69" s="8">
        <v>-1.6992080713689999E-3</v>
      </c>
      <c r="AE69" s="3"/>
      <c r="AF69" s="7">
        <v>-2.4127774741675E-3</v>
      </c>
      <c r="AG69" s="3">
        <v>2.0191186981940003E-3</v>
      </c>
      <c r="AH69" s="3">
        <v>-3.2931556762335001E-3</v>
      </c>
      <c r="AI69" s="3">
        <v>1.0607183942409999E-3</v>
      </c>
      <c r="AJ69" s="3">
        <v>-2.842506440932E-3</v>
      </c>
      <c r="AK69" s="8">
        <v>-1.6957234350575001E-3</v>
      </c>
      <c r="AL69" s="3"/>
      <c r="AM69" s="7">
        <v>0.56537999999999999</v>
      </c>
      <c r="AN69" s="3">
        <v>0.69191999999999998</v>
      </c>
      <c r="AO69" s="3">
        <v>0.44899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8">
        <v>0</v>
      </c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ht="15" thickBot="1">
      <c r="A70" s="3"/>
      <c r="B70" s="7">
        <v>-4.8059999999999999E-2</v>
      </c>
      <c r="C70" s="3">
        <v>8.3080000000000001E-2</v>
      </c>
      <c r="D70" s="3">
        <v>3.6251099999999998</v>
      </c>
      <c r="E70" s="3">
        <v>-4.0600000000000002E-3</v>
      </c>
      <c r="F70" s="3">
        <v>-3.3239999999999999E-2</v>
      </c>
      <c r="G70" s="3">
        <v>-5.2900000000000004E-3</v>
      </c>
      <c r="H70" s="3">
        <v>-2.5300000000000001E-3</v>
      </c>
      <c r="I70" s="3">
        <v>-1.3999999999999999E-4</v>
      </c>
      <c r="J70" s="3">
        <v>3.5799999999999998E-3</v>
      </c>
      <c r="K70" s="3">
        <v>4.2000000000000002E-4</v>
      </c>
      <c r="L70" s="3">
        <v>6.1199999999999996E-3</v>
      </c>
      <c r="M70" s="8">
        <v>7.9000000000000001E-4</v>
      </c>
      <c r="N70" s="3"/>
      <c r="O70" s="9">
        <v>5.611E-2</v>
      </c>
      <c r="P70" s="10">
        <v>0.51082000000000005</v>
      </c>
      <c r="Q70" s="11">
        <v>-0.85785999999999996</v>
      </c>
      <c r="R70" s="3"/>
      <c r="S70" s="7">
        <v>-0.30105959002078675</v>
      </c>
      <c r="T70" s="3">
        <v>-0.59537361351345774</v>
      </c>
      <c r="U70" s="3">
        <v>3.179471480900983</v>
      </c>
      <c r="V70" s="3">
        <v>2.1261314730647997E-2</v>
      </c>
      <c r="W70" s="3">
        <v>2.6641265127389999E-2</v>
      </c>
      <c r="X70" s="3">
        <v>7.7806523043489981E-3</v>
      </c>
      <c r="Y70" s="7">
        <v>2.5140592824000017E-4</v>
      </c>
      <c r="Z70" s="3">
        <v>-3.2995866453100001E-3</v>
      </c>
      <c r="AA70" s="3">
        <v>1.6787407892469995E-3</v>
      </c>
      <c r="AB70" s="3">
        <v>3.2119756060979996E-3</v>
      </c>
      <c r="AC70" s="3">
        <v>2.8368290867039989E-3</v>
      </c>
      <c r="AD70" s="8">
        <v>3.7695663741360002E-3</v>
      </c>
      <c r="AE70" s="3"/>
      <c r="AF70" s="7">
        <v>2.4192959368500003E-4</v>
      </c>
      <c r="AG70" s="3">
        <v>-3.2931556762335001E-3</v>
      </c>
      <c r="AH70" s="3">
        <v>1.6787407892469995E-3</v>
      </c>
      <c r="AI70" s="3">
        <v>3.214926609107E-3</v>
      </c>
      <c r="AJ70" s="3">
        <v>2.8386814288744993E-3</v>
      </c>
      <c r="AK70" s="8">
        <v>3.7655619879405004E-3</v>
      </c>
      <c r="AL70" s="3"/>
      <c r="AM70" s="7">
        <v>5.611E-2</v>
      </c>
      <c r="AN70" s="3">
        <v>0.51082000000000005</v>
      </c>
      <c r="AO70" s="3">
        <v>-0.85785999999999996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8">
        <v>0</v>
      </c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ht="15" thickBot="1">
      <c r="A71" s="3"/>
      <c r="B71" s="7">
        <v>-6.6299999999999996E-3</v>
      </c>
      <c r="C71" s="3">
        <v>-0.01</v>
      </c>
      <c r="D71" s="3">
        <v>-4.0600000000000002E-3</v>
      </c>
      <c r="E71" s="3">
        <v>2.0800200000000002</v>
      </c>
      <c r="F71" s="3">
        <v>-1.027E-2</v>
      </c>
      <c r="G71" s="3">
        <v>8.7290000000000006E-2</v>
      </c>
      <c r="H71" s="3">
        <v>-1.6000000000000001E-3</v>
      </c>
      <c r="I71" s="3">
        <v>-2.14E-3</v>
      </c>
      <c r="J71" s="3">
        <v>4.0999999999999999E-4</v>
      </c>
      <c r="K71" s="3">
        <v>3.1099999999999999E-3</v>
      </c>
      <c r="L71" s="3">
        <v>-1.3999999999999999E-4</v>
      </c>
      <c r="M71" s="8">
        <v>7.1000000000000004E-3</v>
      </c>
      <c r="N71" s="3"/>
      <c r="O71" s="3"/>
      <c r="P71" s="3"/>
      <c r="Q71" s="3"/>
      <c r="R71" s="3"/>
      <c r="S71" s="7">
        <v>-6.2597944436999916E-4</v>
      </c>
      <c r="T71" s="3">
        <v>7.6947068986259982E-3</v>
      </c>
      <c r="U71" s="3">
        <v>2.1261314730648E-2</v>
      </c>
      <c r="V71" s="3">
        <v>3.0556726902792168</v>
      </c>
      <c r="W71" s="3">
        <v>1.3403610211521362</v>
      </c>
      <c r="X71" s="3">
        <v>1.0986549917849295</v>
      </c>
      <c r="Y71" s="7">
        <v>1.2238002272320003E-3</v>
      </c>
      <c r="Z71" s="3">
        <v>-1.0440444725559998E-3</v>
      </c>
      <c r="AA71" s="3">
        <v>-3.2178776121160003E-3</v>
      </c>
      <c r="AB71" s="3">
        <v>-8.2465503678769998E-3</v>
      </c>
      <c r="AC71" s="3">
        <v>-4.5225154972300006E-3</v>
      </c>
      <c r="AD71" s="8">
        <v>3.167675662007E-3</v>
      </c>
      <c r="AE71" s="3"/>
      <c r="AF71" s="7">
        <f t="array" ref="AF71:AH73">0.5*(Y71:AA73-S77:U79)</f>
        <v>1.2280365703365001E-3</v>
      </c>
      <c r="AG71" s="3">
        <v>-1.0607183942409999E-3</v>
      </c>
      <c r="AH71" s="3">
        <v>-3.214926609107E-3</v>
      </c>
      <c r="AI71" s="3">
        <f t="array" ref="AI71:AK73">0.5*(AB71:AD73+V77:X79)</f>
        <v>-8.2465503678769998E-3</v>
      </c>
      <c r="AJ71" s="3">
        <v>-4.5246411199235002E-3</v>
      </c>
      <c r="AK71" s="8">
        <v>3.1634035303320001E-3</v>
      </c>
      <c r="AL71" s="3"/>
      <c r="AM71" s="7">
        <v>0</v>
      </c>
      <c r="AN71" s="3">
        <v>0</v>
      </c>
      <c r="AO71" s="3">
        <v>0</v>
      </c>
      <c r="AP71" s="3">
        <f t="array" ref="AP71:AR73">O68:Q70</f>
        <v>-0.82291999999999998</v>
      </c>
      <c r="AQ71" s="3">
        <v>0.51021000000000005</v>
      </c>
      <c r="AR71" s="3">
        <v>0.24998000000000001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8">
        <v>0</v>
      </c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>
      <c r="A72" s="3"/>
      <c r="B72" s="7">
        <v>-3.64E-3</v>
      </c>
      <c r="C72" s="3">
        <v>9.6799999999999994E-3</v>
      </c>
      <c r="D72" s="3">
        <v>-3.3239999999999999E-2</v>
      </c>
      <c r="E72" s="3">
        <v>-1.027E-2</v>
      </c>
      <c r="F72" s="3">
        <v>6.0373999999999999</v>
      </c>
      <c r="G72" s="3">
        <v>-0.16456000000000001</v>
      </c>
      <c r="H72" s="3">
        <v>1.6000000000000001E-4</v>
      </c>
      <c r="I72" s="3">
        <v>5.1000000000000004E-4</v>
      </c>
      <c r="J72" s="3">
        <v>6.13E-3</v>
      </c>
      <c r="K72" s="3">
        <v>-1.4999999999999999E-4</v>
      </c>
      <c r="L72" s="3">
        <v>1.098E-2</v>
      </c>
      <c r="M72" s="8">
        <v>0</v>
      </c>
      <c r="N72" s="3"/>
      <c r="O72" s="4">
        <v>0.82296999999999998</v>
      </c>
      <c r="P72" s="5">
        <v>-0.51024000000000003</v>
      </c>
      <c r="Q72" s="6">
        <v>0.24976000000000001</v>
      </c>
      <c r="R72" s="3"/>
      <c r="S72" s="7">
        <v>-2.3909591620970005E-3</v>
      </c>
      <c r="T72" s="3">
        <v>-9.3945166904170017E-3</v>
      </c>
      <c r="U72" s="3">
        <v>2.6641265127390002E-2</v>
      </c>
      <c r="V72" s="3">
        <v>1.340361021152136</v>
      </c>
      <c r="W72" s="3">
        <v>3.9562580384387749</v>
      </c>
      <c r="X72" s="3">
        <v>1.324219220844659</v>
      </c>
      <c r="Y72" s="7">
        <v>1.633065982008E-3</v>
      </c>
      <c r="Z72" s="3">
        <v>2.8570983951699998E-3</v>
      </c>
      <c r="AA72" s="3">
        <v>-2.8405337710449997E-3</v>
      </c>
      <c r="AB72" s="3">
        <v>-4.5267667426169998E-3</v>
      </c>
      <c r="AC72" s="3">
        <v>-3.3174988252720004E-3</v>
      </c>
      <c r="AD72" s="8">
        <v>-5.712527703146E-3</v>
      </c>
      <c r="AE72" s="3"/>
      <c r="AF72" s="7">
        <v>1.6458715146220001E-3</v>
      </c>
      <c r="AG72" s="3">
        <v>2.842506440932E-3</v>
      </c>
      <c r="AH72" s="3">
        <v>-2.8386814288744993E-3</v>
      </c>
      <c r="AI72" s="3">
        <v>-4.5246411199235002E-3</v>
      </c>
      <c r="AJ72" s="3">
        <v>-3.3174988252719999E-3</v>
      </c>
      <c r="AK72" s="8">
        <v>-5.7053657760119999E-3</v>
      </c>
      <c r="AL72" s="3"/>
      <c r="AM72" s="7">
        <v>0</v>
      </c>
      <c r="AN72" s="3">
        <v>0</v>
      </c>
      <c r="AO72" s="3">
        <v>0</v>
      </c>
      <c r="AP72" s="3">
        <v>0.56537999999999999</v>
      </c>
      <c r="AQ72" s="3">
        <v>0.69191999999999998</v>
      </c>
      <c r="AR72" s="3">
        <v>0.44899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8">
        <v>0</v>
      </c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ht="15" thickBot="1">
      <c r="A73" s="3"/>
      <c r="B73" s="7">
        <v>9.8399999999999998E-3</v>
      </c>
      <c r="C73" s="3">
        <v>1.0789999999999999E-2</v>
      </c>
      <c r="D73" s="3">
        <v>-5.2900000000000004E-3</v>
      </c>
      <c r="E73" s="3">
        <v>8.7290000000000006E-2</v>
      </c>
      <c r="F73" s="3">
        <v>-0.16456000000000001</v>
      </c>
      <c r="G73" s="3">
        <v>2.3161100000000001</v>
      </c>
      <c r="H73" s="3">
        <v>1.5200000000000001E-3</v>
      </c>
      <c r="I73" s="3">
        <v>-1.1199999999999999E-3</v>
      </c>
      <c r="J73" s="3">
        <v>-7.6999999999999996E-4</v>
      </c>
      <c r="K73" s="3">
        <v>-7.0899999999999999E-3</v>
      </c>
      <c r="L73" s="3">
        <v>1.0000000000000001E-5</v>
      </c>
      <c r="M73" s="8">
        <v>-3.8600000000000001E-3</v>
      </c>
      <c r="N73" s="3"/>
      <c r="O73" s="7">
        <v>-0.56530000000000002</v>
      </c>
      <c r="P73" s="3">
        <v>-0.69201999999999997</v>
      </c>
      <c r="Q73" s="8">
        <v>0.44894000000000001</v>
      </c>
      <c r="R73" s="3"/>
      <c r="S73" s="7">
        <v>3.1296298291820001E-3</v>
      </c>
      <c r="T73" s="3">
        <v>-1.5094077556385999E-2</v>
      </c>
      <c r="U73" s="3">
        <v>7.7806523043489999E-3</v>
      </c>
      <c r="V73" s="3">
        <v>1.0986549917849295</v>
      </c>
      <c r="W73" s="3">
        <v>1.3242192208446595</v>
      </c>
      <c r="X73" s="3">
        <v>3.4216428030798061</v>
      </c>
      <c r="Y73" s="7">
        <v>-6.8882441241599989E-4</v>
      </c>
      <c r="Z73" s="3">
        <v>1.6922387987460005E-3</v>
      </c>
      <c r="AA73" s="3">
        <v>-3.7615576017450006E-3</v>
      </c>
      <c r="AB73" s="3">
        <v>3.1591313986569984E-3</v>
      </c>
      <c r="AC73" s="3">
        <v>-5.6982038488779998E-3</v>
      </c>
      <c r="AD73" s="8">
        <v>-6.3860057135050009E-3</v>
      </c>
      <c r="AE73" s="3"/>
      <c r="AF73" s="9">
        <v>-6.8460507435899988E-4</v>
      </c>
      <c r="AG73" s="10">
        <v>1.6957234350575001E-3</v>
      </c>
      <c r="AH73" s="10">
        <v>-3.7655619879405004E-3</v>
      </c>
      <c r="AI73" s="10">
        <v>3.1634035303319992E-3</v>
      </c>
      <c r="AJ73" s="10">
        <v>-5.7053657760119999E-3</v>
      </c>
      <c r="AK73" s="11">
        <v>-6.3860057135050009E-3</v>
      </c>
      <c r="AL73" s="3"/>
      <c r="AM73" s="7">
        <v>0</v>
      </c>
      <c r="AN73" s="3">
        <v>0</v>
      </c>
      <c r="AO73" s="3">
        <v>0</v>
      </c>
      <c r="AP73" s="3">
        <v>5.611E-2</v>
      </c>
      <c r="AQ73" s="3">
        <v>0.51082000000000005</v>
      </c>
      <c r="AR73" s="3">
        <v>-0.85785999999999996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8">
        <v>0</v>
      </c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ht="15" thickBot="1">
      <c r="A74" s="3"/>
      <c r="B74" s="7">
        <v>-3.16E-3</v>
      </c>
      <c r="C74" s="3">
        <v>-3.0000000000000001E-5</v>
      </c>
      <c r="D74" s="3">
        <v>-2.5300000000000001E-3</v>
      </c>
      <c r="E74" s="3">
        <v>-1.6000000000000001E-3</v>
      </c>
      <c r="F74" s="3">
        <v>1.6000000000000001E-4</v>
      </c>
      <c r="G74" s="3">
        <v>1.5200000000000001E-3</v>
      </c>
      <c r="H74" s="3">
        <v>2.3982999999999999</v>
      </c>
      <c r="I74" s="3">
        <v>-0.17077999999999999</v>
      </c>
      <c r="J74" s="3">
        <v>5.0130000000000001E-2</v>
      </c>
      <c r="K74" s="3">
        <v>6.3499999999999997E-3</v>
      </c>
      <c r="L74" s="3">
        <v>4.9399999999999999E-3</v>
      </c>
      <c r="M74" s="8">
        <v>1.193E-2</v>
      </c>
      <c r="N74" s="3"/>
      <c r="O74" s="9">
        <v>-5.6230000000000002E-2</v>
      </c>
      <c r="P74" s="10">
        <v>-0.51065000000000005</v>
      </c>
      <c r="Q74" s="11">
        <v>-0.85794999999999999</v>
      </c>
      <c r="R74" s="3"/>
      <c r="S74" s="4">
        <v>7.3216125736299945E-4</v>
      </c>
      <c r="T74" s="5">
        <v>-2.4140829585749999E-3</v>
      </c>
      <c r="U74" s="5">
        <v>2.5140592823999985E-4</v>
      </c>
      <c r="V74" s="5">
        <v>1.2238002272319999E-3</v>
      </c>
      <c r="W74" s="5">
        <v>1.633065982008E-3</v>
      </c>
      <c r="X74" s="5">
        <v>-6.8882441241599978E-4</v>
      </c>
      <c r="Y74" s="4">
        <v>2.6166934254009178</v>
      </c>
      <c r="Z74" s="5">
        <v>0.17170641770746198</v>
      </c>
      <c r="AA74" s="5">
        <v>-0.30243857176639488</v>
      </c>
      <c r="AB74" s="5">
        <v>3.0275731386999755E-5</v>
      </c>
      <c r="AC74" s="5">
        <v>2.8018769885240001E-3</v>
      </c>
      <c r="AD74" s="6">
        <v>-5.8526126569659982E-3</v>
      </c>
      <c r="AE74" s="3" t="s">
        <v>46</v>
      </c>
      <c r="AF74" s="4">
        <f t="array" ref="AF74:AK79">TRANSPOSE(AF68:AK73)</f>
        <v>7.3216125736299956E-4</v>
      </c>
      <c r="AG74" s="5">
        <v>-2.4127774741675E-3</v>
      </c>
      <c r="AH74" s="5">
        <v>2.4192959368500003E-4</v>
      </c>
      <c r="AI74" s="5">
        <v>1.2280365703365001E-3</v>
      </c>
      <c r="AJ74" s="5">
        <v>1.6458715146220001E-3</v>
      </c>
      <c r="AK74" s="6">
        <v>-6.8460507435899988E-4</v>
      </c>
      <c r="AL74" s="3"/>
      <c r="AM74" s="7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f t="array" ref="AS74:AU76">O72:Q74</f>
        <v>0.82296999999999998</v>
      </c>
      <c r="AT74" s="3">
        <v>-0.51024000000000003</v>
      </c>
      <c r="AU74" s="3">
        <v>0.24976000000000001</v>
      </c>
      <c r="AV74" s="3">
        <v>0</v>
      </c>
      <c r="AW74" s="3">
        <v>0</v>
      </c>
      <c r="AX74" s="8">
        <v>0</v>
      </c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 spans="1:65">
      <c r="A75" s="3"/>
      <c r="B75" s="7">
        <v>-4.0000000000000003E-5</v>
      </c>
      <c r="C75" s="3">
        <v>2.31E-3</v>
      </c>
      <c r="D75" s="3">
        <v>-1.3999999999999999E-4</v>
      </c>
      <c r="E75" s="3">
        <v>-2.14E-3</v>
      </c>
      <c r="F75" s="3">
        <v>5.1000000000000004E-4</v>
      </c>
      <c r="G75" s="3">
        <v>-1.1199999999999999E-3</v>
      </c>
      <c r="H75" s="3">
        <v>-0.17077999999999999</v>
      </c>
      <c r="I75" s="3">
        <v>2.2301700000000002</v>
      </c>
      <c r="J75" s="3">
        <v>-8.4309999999999996E-2</v>
      </c>
      <c r="K75" s="3">
        <v>1.09E-2</v>
      </c>
      <c r="L75" s="3">
        <v>-1.103E-2</v>
      </c>
      <c r="M75" s="8">
        <v>1.023E-2</v>
      </c>
      <c r="N75" s="3"/>
      <c r="O75" s="3"/>
      <c r="P75" s="3"/>
      <c r="Q75" s="3"/>
      <c r="R75" s="3"/>
      <c r="S75" s="7">
        <v>-2.4114719897600006E-3</v>
      </c>
      <c r="T75" s="3">
        <v>2.0191186981940003E-3</v>
      </c>
      <c r="U75" s="3">
        <v>-3.2995866453100001E-3</v>
      </c>
      <c r="V75" s="3">
        <v>-1.0440444725559998E-3</v>
      </c>
      <c r="W75" s="3">
        <v>2.8570983951699998E-3</v>
      </c>
      <c r="X75" s="3">
        <v>1.6922387987460003E-3</v>
      </c>
      <c r="Y75" s="7">
        <v>0.17170641770746203</v>
      </c>
      <c r="Z75" s="3">
        <v>2.4587111278808518</v>
      </c>
      <c r="AA75" s="3">
        <v>-0.59621332274495398</v>
      </c>
      <c r="AB75" s="3">
        <v>-7.7070951517579991E-3</v>
      </c>
      <c r="AC75" s="3">
        <v>9.7799028966359981E-3</v>
      </c>
      <c r="AD75" s="8">
        <v>1.5448797657106002E-2</v>
      </c>
      <c r="AE75" s="3"/>
      <c r="AF75" s="7">
        <v>-2.4127774741675E-3</v>
      </c>
      <c r="AG75" s="3">
        <v>2.0191186981940003E-3</v>
      </c>
      <c r="AH75" s="3">
        <v>-3.2931556762335001E-3</v>
      </c>
      <c r="AI75" s="3">
        <v>-1.0607183942409999E-3</v>
      </c>
      <c r="AJ75" s="3">
        <v>2.842506440932E-3</v>
      </c>
      <c r="AK75" s="8">
        <v>1.6957234350575001E-3</v>
      </c>
      <c r="AL75" s="3"/>
      <c r="AM75" s="7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-0.56530000000000002</v>
      </c>
      <c r="AT75" s="3">
        <v>-0.69201999999999997</v>
      </c>
      <c r="AU75" s="3">
        <v>0.44894000000000001</v>
      </c>
      <c r="AV75" s="3">
        <v>0</v>
      </c>
      <c r="AW75" s="3">
        <v>0</v>
      </c>
      <c r="AX75" s="8">
        <v>0</v>
      </c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 spans="1:65">
      <c r="A76" s="3"/>
      <c r="B76" s="7">
        <v>2.5100000000000001E-3</v>
      </c>
      <c r="C76" s="3">
        <v>1.3999999999999999E-4</v>
      </c>
      <c r="D76" s="3">
        <v>3.5799999999999998E-3</v>
      </c>
      <c r="E76" s="3">
        <v>4.0999999999999999E-4</v>
      </c>
      <c r="F76" s="3">
        <v>6.13E-3</v>
      </c>
      <c r="G76" s="3">
        <v>-7.6999999999999996E-4</v>
      </c>
      <c r="H76" s="3">
        <v>5.0130000000000001E-2</v>
      </c>
      <c r="I76" s="3">
        <v>-8.4309999999999996E-2</v>
      </c>
      <c r="J76" s="3">
        <v>3.6267800000000001</v>
      </c>
      <c r="K76" s="3">
        <v>-3.5799999999999998E-3</v>
      </c>
      <c r="L76" s="3">
        <v>-3.4669999999999999E-2</v>
      </c>
      <c r="M76" s="8">
        <v>6.7600000000000004E-3</v>
      </c>
      <c r="N76" s="3"/>
      <c r="O76" s="3"/>
      <c r="P76" s="3"/>
      <c r="Q76" s="3"/>
      <c r="R76" s="3"/>
      <c r="S76" s="7">
        <v>2.3245325912999988E-4</v>
      </c>
      <c r="T76" s="3">
        <v>-3.286724707157E-3</v>
      </c>
      <c r="U76" s="3">
        <v>1.6787407892469993E-3</v>
      </c>
      <c r="V76" s="3">
        <v>-3.2178776121160003E-3</v>
      </c>
      <c r="W76" s="3">
        <v>-2.8405337710449997E-3</v>
      </c>
      <c r="X76" s="3">
        <v>-3.7615576017450006E-3</v>
      </c>
      <c r="Y76" s="7">
        <v>-0.30243857176639505</v>
      </c>
      <c r="Z76" s="3">
        <v>-0.5962133227449542</v>
      </c>
      <c r="AA76" s="3">
        <v>3.1798782608861855</v>
      </c>
      <c r="AB76" s="3">
        <v>-2.3177005014021004E-2</v>
      </c>
      <c r="AC76" s="3">
        <v>-2.7927855793822003E-2</v>
      </c>
      <c r="AD76" s="8">
        <v>-7.7300632740049998E-3</v>
      </c>
      <c r="AE76" s="3"/>
      <c r="AF76" s="7">
        <v>2.4192959368499986E-4</v>
      </c>
      <c r="AG76" s="3">
        <v>-3.2931556762335001E-3</v>
      </c>
      <c r="AH76" s="3">
        <v>1.6787407892469995E-3</v>
      </c>
      <c r="AI76" s="3">
        <v>-3.214926609107E-3</v>
      </c>
      <c r="AJ76" s="3">
        <v>-2.8386814288744993E-3</v>
      </c>
      <c r="AK76" s="8">
        <v>-3.7655619879405004E-3</v>
      </c>
      <c r="AL76" s="3"/>
      <c r="AM76" s="7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-5.6230000000000002E-2</v>
      </c>
      <c r="AT76" s="3">
        <v>-0.51065000000000005</v>
      </c>
      <c r="AU76" s="3">
        <v>-0.85794999999999999</v>
      </c>
      <c r="AV76" s="3">
        <v>0</v>
      </c>
      <c r="AW76" s="3">
        <v>0</v>
      </c>
      <c r="AX76" s="8">
        <v>0</v>
      </c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spans="1:65">
      <c r="A77" s="3"/>
      <c r="B77" s="7">
        <v>1.6000000000000001E-3</v>
      </c>
      <c r="C77" s="3">
        <v>2.15E-3</v>
      </c>
      <c r="D77" s="3">
        <v>4.2000000000000002E-4</v>
      </c>
      <c r="E77" s="3">
        <v>3.1099999999999999E-3</v>
      </c>
      <c r="F77" s="3">
        <v>-1.4999999999999999E-4</v>
      </c>
      <c r="G77" s="3">
        <v>-7.0899999999999999E-3</v>
      </c>
      <c r="H77" s="3">
        <v>6.3499999999999997E-3</v>
      </c>
      <c r="I77" s="3">
        <v>1.09E-2</v>
      </c>
      <c r="J77" s="3">
        <v>-3.5799999999999998E-3</v>
      </c>
      <c r="K77" s="3">
        <v>2.0779100000000001</v>
      </c>
      <c r="L77" s="3">
        <v>-8.5000000000000006E-3</v>
      </c>
      <c r="M77" s="8">
        <v>-8.838E-2</v>
      </c>
      <c r="N77" s="3"/>
      <c r="O77" s="3"/>
      <c r="P77" s="3"/>
      <c r="Q77" s="3"/>
      <c r="R77" s="3"/>
      <c r="S77" s="7">
        <v>-1.2322729134409999E-3</v>
      </c>
      <c r="T77" s="3">
        <v>1.0773923159259999E-3</v>
      </c>
      <c r="U77" s="3">
        <v>3.2119756060980001E-3</v>
      </c>
      <c r="V77" s="3">
        <v>-8.2465503678769998E-3</v>
      </c>
      <c r="W77" s="3">
        <v>-4.5267667426169998E-3</v>
      </c>
      <c r="X77" s="3">
        <v>3.1591313986569997E-3</v>
      </c>
      <c r="Y77" s="7">
        <v>3.0275731387000189E-5</v>
      </c>
      <c r="Z77" s="3">
        <v>-7.7070951517579983E-3</v>
      </c>
      <c r="AA77" s="3">
        <v>-2.3177005014021004E-2</v>
      </c>
      <c r="AB77" s="3">
        <v>3.0534235120501756</v>
      </c>
      <c r="AC77" s="3">
        <v>1.342190805083826</v>
      </c>
      <c r="AD77" s="8">
        <v>1.0991679882491232</v>
      </c>
      <c r="AE77" s="3"/>
      <c r="AF77" s="7">
        <v>-1.2280365703364999E-3</v>
      </c>
      <c r="AG77" s="3">
        <v>1.0607183942409999E-3</v>
      </c>
      <c r="AH77" s="3">
        <v>3.214926609107E-3</v>
      </c>
      <c r="AI77" s="3">
        <v>-8.2465503678769998E-3</v>
      </c>
      <c r="AJ77" s="3">
        <v>-4.5246411199235002E-3</v>
      </c>
      <c r="AK77" s="8">
        <v>3.1634035303319992E-3</v>
      </c>
      <c r="AL77" s="3"/>
      <c r="AM77" s="7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f t="array" ref="AV77:AX79">O72:Q74</f>
        <v>0.82296999999999998</v>
      </c>
      <c r="AW77" s="3">
        <v>-0.51024000000000003</v>
      </c>
      <c r="AX77" s="8">
        <v>0.24976000000000001</v>
      </c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 spans="1:65">
      <c r="A78" s="3"/>
      <c r="B78" s="7">
        <v>-2.0000000000000001E-4</v>
      </c>
      <c r="C78" s="3">
        <v>-5.1999999999999995E-4</v>
      </c>
      <c r="D78" s="3">
        <v>6.1199999999999996E-3</v>
      </c>
      <c r="E78" s="3">
        <v>-1.3999999999999999E-4</v>
      </c>
      <c r="F78" s="3">
        <v>1.098E-2</v>
      </c>
      <c r="G78" s="3">
        <v>1.0000000000000001E-5</v>
      </c>
      <c r="H78" s="3">
        <v>4.9399999999999999E-3</v>
      </c>
      <c r="I78" s="3">
        <v>-1.103E-2</v>
      </c>
      <c r="J78" s="3">
        <v>-3.4669999999999999E-2</v>
      </c>
      <c r="K78" s="3">
        <v>-8.5000000000000006E-3</v>
      </c>
      <c r="L78" s="3">
        <v>6.0405600000000002</v>
      </c>
      <c r="M78" s="8">
        <v>0.16431000000000001</v>
      </c>
      <c r="N78" s="3"/>
      <c r="O78" s="3"/>
      <c r="P78" s="3"/>
      <c r="Q78" s="3"/>
      <c r="R78" s="3"/>
      <c r="S78" s="7">
        <v>-1.6586770472360002E-3</v>
      </c>
      <c r="T78" s="3">
        <v>-2.8279144866940002E-3</v>
      </c>
      <c r="U78" s="3">
        <v>2.8368290867039994E-3</v>
      </c>
      <c r="V78" s="3">
        <v>-4.5225154972300006E-3</v>
      </c>
      <c r="W78" s="3">
        <v>-3.3174988252719995E-3</v>
      </c>
      <c r="X78" s="3">
        <v>-5.6982038488780007E-3</v>
      </c>
      <c r="Y78" s="7">
        <v>2.8018769885240023E-3</v>
      </c>
      <c r="Z78" s="3">
        <v>9.7799028966359999E-3</v>
      </c>
      <c r="AA78" s="3">
        <v>-2.7927855793821999E-2</v>
      </c>
      <c r="AB78" s="3">
        <v>1.3421908050838263</v>
      </c>
      <c r="AC78" s="3">
        <v>3.9599188114559478</v>
      </c>
      <c r="AD78" s="8">
        <v>1.3246583871904067</v>
      </c>
      <c r="AE78" s="3"/>
      <c r="AF78" s="7">
        <v>-1.6458715146220001E-3</v>
      </c>
      <c r="AG78" s="3">
        <v>-2.842506440932E-3</v>
      </c>
      <c r="AH78" s="3">
        <v>2.8386814288744993E-3</v>
      </c>
      <c r="AI78" s="3">
        <v>-4.5246411199235002E-3</v>
      </c>
      <c r="AJ78" s="3">
        <v>-3.3174988252719999E-3</v>
      </c>
      <c r="AK78" s="8">
        <v>-5.7053657760119999E-3</v>
      </c>
      <c r="AL78" s="3"/>
      <c r="AM78" s="7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-0.56530000000000002</v>
      </c>
      <c r="AW78" s="3">
        <v>-0.69201999999999997</v>
      </c>
      <c r="AX78" s="8">
        <v>0.44894000000000001</v>
      </c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spans="1:65" ht="15" thickBot="1">
      <c r="A79" s="3"/>
      <c r="B79" s="9">
        <v>1.5399999999999999E-3</v>
      </c>
      <c r="C79" s="10">
        <v>-1.1100000000000001E-3</v>
      </c>
      <c r="D79" s="10">
        <v>7.9000000000000001E-4</v>
      </c>
      <c r="E79" s="10">
        <v>7.1000000000000004E-3</v>
      </c>
      <c r="F79" s="10">
        <v>0</v>
      </c>
      <c r="G79" s="10">
        <v>-3.8600000000000001E-3</v>
      </c>
      <c r="H79" s="10">
        <v>1.193E-2</v>
      </c>
      <c r="I79" s="10">
        <v>1.023E-2</v>
      </c>
      <c r="J79" s="10">
        <v>6.7600000000000004E-3</v>
      </c>
      <c r="K79" s="10">
        <v>-8.838E-2</v>
      </c>
      <c r="L79" s="10">
        <v>0.16431000000000001</v>
      </c>
      <c r="M79" s="11">
        <v>2.3170999999999999</v>
      </c>
      <c r="N79" s="3"/>
      <c r="O79" s="3"/>
      <c r="P79" s="3"/>
      <c r="Q79" s="3"/>
      <c r="R79" s="3"/>
      <c r="S79" s="9">
        <v>6.8038573630199988E-4</v>
      </c>
      <c r="T79" s="10">
        <v>-1.6992080713689999E-3</v>
      </c>
      <c r="U79" s="10">
        <v>3.7695663741360002E-3</v>
      </c>
      <c r="V79" s="10">
        <v>3.1676756620069996E-3</v>
      </c>
      <c r="W79" s="10">
        <v>-5.712527703146E-3</v>
      </c>
      <c r="X79" s="10">
        <v>-6.3860057135050009E-3</v>
      </c>
      <c r="Y79" s="9">
        <v>-5.8526126569659999E-3</v>
      </c>
      <c r="Z79" s="10">
        <v>1.5448797657105998E-2</v>
      </c>
      <c r="AA79" s="10">
        <v>-7.7300632740049998E-3</v>
      </c>
      <c r="AB79" s="10">
        <v>1.0991679882491234</v>
      </c>
      <c r="AC79" s="10">
        <v>1.3246583871904063</v>
      </c>
      <c r="AD79" s="11">
        <v>3.4222508007770793</v>
      </c>
      <c r="AE79" s="3"/>
      <c r="AF79" s="9">
        <v>6.8460507435899977E-4</v>
      </c>
      <c r="AG79" s="10">
        <v>-1.6957234350575001E-3</v>
      </c>
      <c r="AH79" s="10">
        <v>3.7655619879405004E-3</v>
      </c>
      <c r="AI79" s="10">
        <v>3.1634035303320001E-3</v>
      </c>
      <c r="AJ79" s="10">
        <v>-5.7053657760119999E-3</v>
      </c>
      <c r="AK79" s="11">
        <v>-6.3860057135050009E-3</v>
      </c>
      <c r="AL79" s="3"/>
      <c r="AM79" s="9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-5.6230000000000002E-2</v>
      </c>
      <c r="AW79" s="10">
        <v>-0.51065000000000005</v>
      </c>
      <c r="AX79" s="11">
        <v>-0.85794999999999999</v>
      </c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spans="1:6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spans="1:65" ht="15" thickBot="1">
      <c r="A81" s="3"/>
      <c r="B81" s="3" t="s">
        <v>48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 spans="1:65">
      <c r="A82" s="3"/>
      <c r="B82" s="4">
        <v>2.4397799999999998</v>
      </c>
      <c r="C82" s="5">
        <v>-8.2049999999999998E-2</v>
      </c>
      <c r="D82" s="5">
        <v>-3.0530000000000002E-2</v>
      </c>
      <c r="E82" s="5">
        <v>-2.5000000000000001E-3</v>
      </c>
      <c r="F82" s="5">
        <v>3.0899999999999999E-3</v>
      </c>
      <c r="G82" s="5">
        <v>1.3729999999999999E-2</v>
      </c>
      <c r="H82" s="5">
        <v>-1.959E-2</v>
      </c>
      <c r="I82" s="5">
        <v>1.392E-2</v>
      </c>
      <c r="J82" s="5">
        <v>-3.687E-2</v>
      </c>
      <c r="K82" s="5">
        <v>4.7739999999999998E-2</v>
      </c>
      <c r="L82" s="5">
        <v>5.595E-2</v>
      </c>
      <c r="M82" s="6">
        <v>1.5339999999999999E-2</v>
      </c>
      <c r="N82" s="3"/>
      <c r="O82" s="4">
        <v>-0.82345999999999997</v>
      </c>
      <c r="P82" s="5">
        <v>0.50963000000000003</v>
      </c>
      <c r="Q82" s="6">
        <v>0.24937000000000001</v>
      </c>
      <c r="R82" s="3"/>
      <c r="S82" s="4">
        <f t="array" ref="S82:AD93">MMULT(MMULT(AM82:AX93,B82:M93),TRANSPOSE(AM82:AX93))</f>
        <v>2.5765269690416739</v>
      </c>
      <c r="T82" s="5">
        <v>0.14240858675429136</v>
      </c>
      <c r="U82" s="5">
        <v>-0.30244745525400984</v>
      </c>
      <c r="V82" s="5">
        <v>-2.0097361687040007E-3</v>
      </c>
      <c r="W82" s="5">
        <v>-2.7478353330252003E-2</v>
      </c>
      <c r="X82" s="5">
        <v>-1.5281354265694004E-2</v>
      </c>
      <c r="Y82" s="4">
        <v>-4.6316064724644015E-2</v>
      </c>
      <c r="Z82" s="5">
        <v>-3.0568222731827001E-2</v>
      </c>
      <c r="AA82" s="5">
        <v>-0.11979649419417901</v>
      </c>
      <c r="AB82" s="5">
        <v>-2.9948112649796001E-2</v>
      </c>
      <c r="AC82" s="5">
        <v>-0.16393816269438302</v>
      </c>
      <c r="AD82" s="6">
        <v>3.4226580359300991E-2</v>
      </c>
      <c r="AE82" s="12" t="s">
        <v>45</v>
      </c>
      <c r="AF82" s="4">
        <f t="array" ref="AF82:AH84">0.5*(Y82:AA84+S88:U90)</f>
        <v>-4.6316064724644009E-2</v>
      </c>
      <c r="AG82" s="5">
        <v>-3.0588571164568003E-2</v>
      </c>
      <c r="AH82" s="5">
        <v>-0.11971534284834001</v>
      </c>
      <c r="AI82" s="5">
        <f t="array" ref="AI82:AK84">0.5*(AB82:AD84-V88:X90)</f>
        <v>-2.9617034783957497E-2</v>
      </c>
      <c r="AJ82" s="5">
        <v>-0.163704653094778</v>
      </c>
      <c r="AK82" s="6">
        <v>3.41860646314045E-2</v>
      </c>
      <c r="AL82" s="3"/>
      <c r="AM82" s="4">
        <f t="array" ref="AM82:AO84">O82:Q84</f>
        <v>-0.82345999999999997</v>
      </c>
      <c r="AN82" s="5">
        <v>0.50963000000000003</v>
      </c>
      <c r="AO82" s="5">
        <v>0.24937000000000001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6">
        <v>0</v>
      </c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 spans="1:65">
      <c r="A83" s="3"/>
      <c r="B83" s="7">
        <v>-8.2049999999999998E-2</v>
      </c>
      <c r="C83" s="3">
        <v>2.30782</v>
      </c>
      <c r="D83" s="3">
        <v>5.3069999999999999E-2</v>
      </c>
      <c r="E83" s="3">
        <v>-3.107E-2</v>
      </c>
      <c r="F83" s="3">
        <v>-3.2620000000000003E-2</v>
      </c>
      <c r="G83" s="3">
        <v>0.01</v>
      </c>
      <c r="H83" s="3">
        <v>1.414E-2</v>
      </c>
      <c r="I83" s="3">
        <v>-0.25435999999999998</v>
      </c>
      <c r="J83" s="3">
        <v>0.14183999999999999</v>
      </c>
      <c r="K83" s="3">
        <v>-8.6760000000000004E-2</v>
      </c>
      <c r="L83" s="3">
        <v>-0.18762000000000001</v>
      </c>
      <c r="M83" s="8">
        <v>-0.24357999999999999</v>
      </c>
      <c r="N83" s="3"/>
      <c r="O83" s="7">
        <v>0.56450999999999996</v>
      </c>
      <c r="P83" s="3">
        <v>0.69191000000000003</v>
      </c>
      <c r="Q83" s="8">
        <v>0.4501</v>
      </c>
      <c r="R83" s="3"/>
      <c r="S83" s="7">
        <v>0.14240858675429147</v>
      </c>
      <c r="T83" s="3">
        <v>2.57810390143199</v>
      </c>
      <c r="U83" s="3">
        <v>-0.55141519252296833</v>
      </c>
      <c r="V83" s="3">
        <v>8.2346431196040019E-3</v>
      </c>
      <c r="W83" s="3">
        <v>-2.7316072658090006E-2</v>
      </c>
      <c r="X83" s="3">
        <v>-4.2616716580803002E-2</v>
      </c>
      <c r="Y83" s="7">
        <v>-3.0608919597308999E-2</v>
      </c>
      <c r="Z83" s="3">
        <v>-6.8237643493186978E-2</v>
      </c>
      <c r="AA83" s="3">
        <v>-8.1897761763627008E-2</v>
      </c>
      <c r="AB83" s="3">
        <v>-4.9116871508239998E-2</v>
      </c>
      <c r="AC83" s="3">
        <v>-8.1320301666233996E-2</v>
      </c>
      <c r="AD83" s="8">
        <v>7.4239316882817971E-2</v>
      </c>
      <c r="AE83" s="3"/>
      <c r="AF83" s="7">
        <v>-3.0588571164568007E-2</v>
      </c>
      <c r="AG83" s="3">
        <v>-6.8237643493186992E-2</v>
      </c>
      <c r="AH83" s="3">
        <v>-8.1683981727631499E-2</v>
      </c>
      <c r="AI83" s="3">
        <v>-4.8662488938160497E-2</v>
      </c>
      <c r="AJ83" s="3">
        <v>-8.0999144674365503E-2</v>
      </c>
      <c r="AK83" s="8">
        <v>7.4185604340303496E-2</v>
      </c>
      <c r="AL83" s="3"/>
      <c r="AM83" s="7">
        <v>0.56450999999999996</v>
      </c>
      <c r="AN83" s="3">
        <v>0.69191000000000003</v>
      </c>
      <c r="AO83" s="3">
        <v>0.4501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8">
        <v>0</v>
      </c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 spans="1:65" ht="15" thickBot="1">
      <c r="A84" s="3"/>
      <c r="B84" s="7">
        <v>-3.0530000000000002E-2</v>
      </c>
      <c r="C84" s="3">
        <v>5.3069999999999999E-2</v>
      </c>
      <c r="D84" s="3">
        <v>3.66418</v>
      </c>
      <c r="E84" s="3">
        <v>-3.81E-3</v>
      </c>
      <c r="F84" s="3">
        <v>-3.4819999999999997E-2</v>
      </c>
      <c r="G84" s="3">
        <v>2.5839999999999998E-2</v>
      </c>
      <c r="H84" s="3">
        <v>-3.6990000000000002E-2</v>
      </c>
      <c r="I84" s="3">
        <v>0.14099999999999999</v>
      </c>
      <c r="J84" s="3">
        <v>-0.10074</v>
      </c>
      <c r="K84" s="3">
        <v>7.0830000000000004E-2</v>
      </c>
      <c r="L84" s="3">
        <v>0.12171</v>
      </c>
      <c r="M84" s="8">
        <v>0.10534</v>
      </c>
      <c r="N84" s="3"/>
      <c r="O84" s="9">
        <v>5.6849999999999998E-2</v>
      </c>
      <c r="P84" s="10">
        <v>0.51141000000000003</v>
      </c>
      <c r="Q84" s="11">
        <v>-0.85745000000000005</v>
      </c>
      <c r="R84" s="3"/>
      <c r="S84" s="7">
        <v>-0.3024474552540099</v>
      </c>
      <c r="T84" s="3">
        <v>-0.55141519252296778</v>
      </c>
      <c r="U84" s="3">
        <v>3.257115270345412</v>
      </c>
      <c r="V84" s="3">
        <v>1.3259540978375998E-2</v>
      </c>
      <c r="W84" s="3">
        <v>-5.2883742613590006E-3</v>
      </c>
      <c r="X84" s="3">
        <v>2.0045316516987998E-2</v>
      </c>
      <c r="Y84" s="7">
        <v>-0.11963419150250103</v>
      </c>
      <c r="Z84" s="3">
        <v>-8.1470201691636004E-2</v>
      </c>
      <c r="AA84" s="3">
        <v>-0.26013633489884402</v>
      </c>
      <c r="AB84" s="3">
        <v>-6.9314736344182004E-2</v>
      </c>
      <c r="AC84" s="3">
        <v>-0.29049474469476905</v>
      </c>
      <c r="AD84" s="8">
        <v>7.7174297119463012E-2</v>
      </c>
      <c r="AE84" s="3"/>
      <c r="AF84" s="7">
        <v>-0.11971534284834001</v>
      </c>
      <c r="AG84" s="3">
        <v>-8.1683981727631499E-2</v>
      </c>
      <c r="AH84" s="3">
        <v>-0.26013633489884402</v>
      </c>
      <c r="AI84" s="3">
        <v>-6.8685402509437499E-2</v>
      </c>
      <c r="AJ84" s="3">
        <v>-0.29013109060077702</v>
      </c>
      <c r="AK84" s="8">
        <v>7.7040428045003995E-2</v>
      </c>
      <c r="AL84" s="3"/>
      <c r="AM84" s="7">
        <v>5.6849999999999998E-2</v>
      </c>
      <c r="AN84" s="3">
        <v>0.51141000000000003</v>
      </c>
      <c r="AO84" s="3">
        <v>-0.85745000000000005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8">
        <v>0</v>
      </c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 spans="1:65" ht="15" thickBot="1">
      <c r="A85" s="3"/>
      <c r="B85" s="7">
        <v>-2.5000000000000001E-3</v>
      </c>
      <c r="C85" s="3">
        <v>-3.107E-2</v>
      </c>
      <c r="D85" s="3">
        <v>-3.81E-3</v>
      </c>
      <c r="E85" s="3">
        <v>2.0524100000000001</v>
      </c>
      <c r="F85" s="3">
        <v>8.1030000000000005E-2</v>
      </c>
      <c r="G85" s="3">
        <v>7.0360000000000006E-2</v>
      </c>
      <c r="H85" s="3">
        <v>-4.7780000000000003E-2</v>
      </c>
      <c r="I85" s="3">
        <v>8.7540000000000007E-2</v>
      </c>
      <c r="J85" s="3">
        <v>-7.1309999999999998E-2</v>
      </c>
      <c r="K85" s="3">
        <v>-3.2200000000000002E-3</v>
      </c>
      <c r="L85" s="3">
        <v>0.12042</v>
      </c>
      <c r="M85" s="8">
        <v>8.7819999999999995E-2</v>
      </c>
      <c r="N85" s="3"/>
      <c r="O85" s="3"/>
      <c r="P85" s="3"/>
      <c r="Q85" s="3"/>
      <c r="R85" s="3"/>
      <c r="S85" s="7">
        <v>-2.0097361687040011E-3</v>
      </c>
      <c r="T85" s="3">
        <v>8.2346431196039984E-3</v>
      </c>
      <c r="U85" s="3">
        <v>1.3259540978375998E-2</v>
      </c>
      <c r="V85" s="3">
        <v>3.0219860621503298</v>
      </c>
      <c r="W85" s="3">
        <v>1.4141741617700951</v>
      </c>
      <c r="X85" s="3">
        <v>1.0370767600796351</v>
      </c>
      <c r="Y85" s="7">
        <v>2.9285956918118999E-2</v>
      </c>
      <c r="Z85" s="3">
        <v>4.8208106368080997E-2</v>
      </c>
      <c r="AA85" s="3">
        <v>6.8056068674693007E-2</v>
      </c>
      <c r="AB85" s="3">
        <v>-7.7300317880675998E-2</v>
      </c>
      <c r="AC85" s="3">
        <v>3.9483570625026013E-2</v>
      </c>
      <c r="AD85" s="8">
        <v>-1.3580447385054005E-2</v>
      </c>
      <c r="AE85" s="3"/>
      <c r="AF85" s="7">
        <f t="array" ref="AF85:AH87">0.5*(Y85:AA87-S91:U93)</f>
        <v>2.9617034783957507E-2</v>
      </c>
      <c r="AG85" s="3">
        <v>4.8662488938160504E-2</v>
      </c>
      <c r="AH85" s="3">
        <v>6.8685402509437499E-2</v>
      </c>
      <c r="AI85" s="3">
        <f t="array" ref="AI85:AK87">0.5*(AB85:AD87+V91:X93)</f>
        <v>-7.7300317880675998E-2</v>
      </c>
      <c r="AJ85" s="3">
        <v>4.0123126098659506E-2</v>
      </c>
      <c r="AK85" s="8">
        <v>-1.4016547752416003E-2</v>
      </c>
      <c r="AL85" s="3"/>
      <c r="AM85" s="7">
        <v>0</v>
      </c>
      <c r="AN85" s="3">
        <v>0</v>
      </c>
      <c r="AO85" s="3">
        <v>0</v>
      </c>
      <c r="AP85" s="3">
        <f t="array" ref="AP85:AR87">O82:Q84</f>
        <v>-0.82345999999999997</v>
      </c>
      <c r="AQ85" s="3">
        <v>0.50963000000000003</v>
      </c>
      <c r="AR85" s="3">
        <v>0.24937000000000001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8">
        <v>0</v>
      </c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 spans="1:65">
      <c r="A86" s="3"/>
      <c r="B86" s="7">
        <v>3.0899999999999999E-3</v>
      </c>
      <c r="C86" s="3">
        <v>-3.2620000000000003E-2</v>
      </c>
      <c r="D86" s="3">
        <v>-3.4819999999999997E-2</v>
      </c>
      <c r="E86" s="3">
        <v>8.1030000000000005E-2</v>
      </c>
      <c r="F86" s="3">
        <v>6.1682499999999996</v>
      </c>
      <c r="G86" s="3">
        <v>-0.11171</v>
      </c>
      <c r="H86" s="3">
        <v>-5.6009999999999997E-2</v>
      </c>
      <c r="I86" s="3">
        <v>0.18573999999999999</v>
      </c>
      <c r="J86" s="3">
        <v>-0.12144000000000001</v>
      </c>
      <c r="K86" s="3">
        <v>0.11962</v>
      </c>
      <c r="L86" s="3">
        <v>0.11508</v>
      </c>
      <c r="M86" s="8">
        <v>8.5750000000000007E-2</v>
      </c>
      <c r="N86" s="3"/>
      <c r="O86" s="4">
        <v>-0.82376000000000005</v>
      </c>
      <c r="P86" s="5">
        <v>0.50948000000000004</v>
      </c>
      <c r="Q86" s="6">
        <v>0.24868999999999999</v>
      </c>
      <c r="R86" s="3"/>
      <c r="S86" s="7">
        <v>-2.7478353330252007E-2</v>
      </c>
      <c r="T86" s="3">
        <v>-2.7316072658090006E-2</v>
      </c>
      <c r="U86" s="3">
        <v>-5.2883742613590058E-3</v>
      </c>
      <c r="V86" s="3">
        <v>1.4141741617700947</v>
      </c>
      <c r="W86" s="3">
        <v>4.1367127831227117</v>
      </c>
      <c r="X86" s="3">
        <v>1.3304764064272523</v>
      </c>
      <c r="Y86" s="7">
        <v>0.16347114349517303</v>
      </c>
      <c r="Z86" s="3">
        <v>8.0677987682497038E-2</v>
      </c>
      <c r="AA86" s="3">
        <v>0.28976743650678499</v>
      </c>
      <c r="AB86" s="3">
        <v>4.0762681572293007E-2</v>
      </c>
      <c r="AC86" s="3">
        <v>0.27721198444834205</v>
      </c>
      <c r="AD86" s="8">
        <v>-5.1497443146505978E-2</v>
      </c>
      <c r="AE86" s="3"/>
      <c r="AF86" s="7">
        <v>0.163704653094778</v>
      </c>
      <c r="AG86" s="3">
        <v>8.0999144674365531E-2</v>
      </c>
      <c r="AH86" s="3">
        <v>0.29013109060077702</v>
      </c>
      <c r="AI86" s="3">
        <v>4.0123126098659499E-2</v>
      </c>
      <c r="AJ86" s="3">
        <v>0.27721198444834205</v>
      </c>
      <c r="AK86" s="8">
        <v>-5.1360963793705007E-2</v>
      </c>
      <c r="AL86" s="3"/>
      <c r="AM86" s="7">
        <v>0</v>
      </c>
      <c r="AN86" s="3">
        <v>0</v>
      </c>
      <c r="AO86" s="3">
        <v>0</v>
      </c>
      <c r="AP86" s="3">
        <v>0.56450999999999996</v>
      </c>
      <c r="AQ86" s="3">
        <v>0.69191000000000003</v>
      </c>
      <c r="AR86" s="3">
        <v>0.4501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8">
        <v>0</v>
      </c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spans="1:65" ht="15" thickBot="1">
      <c r="A87" s="3"/>
      <c r="B87" s="7">
        <v>1.3729999999999999E-2</v>
      </c>
      <c r="C87" s="3">
        <v>0.01</v>
      </c>
      <c r="D87" s="3">
        <v>2.5839999999999998E-2</v>
      </c>
      <c r="E87" s="3">
        <v>7.0360000000000006E-2</v>
      </c>
      <c r="F87" s="3">
        <v>-0.11171</v>
      </c>
      <c r="G87" s="3">
        <v>2.4690699999999999</v>
      </c>
      <c r="H87" s="3">
        <v>-1.5520000000000001E-2</v>
      </c>
      <c r="I87" s="3">
        <v>0.24254999999999999</v>
      </c>
      <c r="J87" s="3">
        <v>-0.10535</v>
      </c>
      <c r="K87" s="3">
        <v>8.6480000000000001E-2</v>
      </c>
      <c r="L87" s="3">
        <v>8.6400000000000005E-2</v>
      </c>
      <c r="M87" s="8">
        <v>0.15554999999999999</v>
      </c>
      <c r="N87" s="3"/>
      <c r="O87" s="7">
        <v>0.56408999999999998</v>
      </c>
      <c r="P87" s="3">
        <v>0.69266000000000005</v>
      </c>
      <c r="Q87" s="8">
        <v>0.44946000000000003</v>
      </c>
      <c r="R87" s="3"/>
      <c r="S87" s="7">
        <v>-1.5281354265694002E-2</v>
      </c>
      <c r="T87" s="3">
        <v>-4.2616716580803002E-2</v>
      </c>
      <c r="U87" s="3">
        <v>2.0045316516987995E-2</v>
      </c>
      <c r="V87" s="3">
        <v>1.0370767600796353</v>
      </c>
      <c r="W87" s="3">
        <v>1.3304764064272527</v>
      </c>
      <c r="X87" s="3">
        <v>3.5310130868922252</v>
      </c>
      <c r="Y87" s="7">
        <v>-3.4145548903508002E-2</v>
      </c>
      <c r="Z87" s="3">
        <v>-7.4131891797789007E-2</v>
      </c>
      <c r="AA87" s="3">
        <v>-7.6906558970544991E-2</v>
      </c>
      <c r="AB87" s="3">
        <v>-1.4452648119778009E-2</v>
      </c>
      <c r="AC87" s="3">
        <v>-5.1224484440904015E-2</v>
      </c>
      <c r="AD87" s="8">
        <v>6.7498030769807982E-2</v>
      </c>
      <c r="AE87" s="3"/>
      <c r="AF87" s="9">
        <v>-3.41860646314045E-2</v>
      </c>
      <c r="AG87" s="10">
        <v>-7.4185604340303496E-2</v>
      </c>
      <c r="AH87" s="10">
        <v>-7.7040428045003995E-2</v>
      </c>
      <c r="AI87" s="10">
        <v>-1.4016547752416005E-2</v>
      </c>
      <c r="AJ87" s="10">
        <v>-5.1360963793705E-2</v>
      </c>
      <c r="AK87" s="11">
        <v>6.7498030769807982E-2</v>
      </c>
      <c r="AL87" s="3"/>
      <c r="AM87" s="7">
        <v>0</v>
      </c>
      <c r="AN87" s="3">
        <v>0</v>
      </c>
      <c r="AO87" s="3">
        <v>0</v>
      </c>
      <c r="AP87" s="3">
        <v>5.6849999999999998E-2</v>
      </c>
      <c r="AQ87" s="3">
        <v>0.51141000000000003</v>
      </c>
      <c r="AR87" s="3">
        <v>-0.85745000000000005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8">
        <v>0</v>
      </c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 spans="1:65" ht="15" thickBot="1">
      <c r="A88" s="3"/>
      <c r="B88" s="7">
        <v>-1.959E-2</v>
      </c>
      <c r="C88" s="3">
        <v>1.414E-2</v>
      </c>
      <c r="D88" s="3">
        <v>-3.6990000000000002E-2</v>
      </c>
      <c r="E88" s="3">
        <v>-4.7780000000000003E-2</v>
      </c>
      <c r="F88" s="3">
        <v>-5.6009999999999997E-2</v>
      </c>
      <c r="G88" s="3">
        <v>-1.5520000000000001E-2</v>
      </c>
      <c r="H88" s="3">
        <v>2.4425500000000002</v>
      </c>
      <c r="I88" s="3">
        <v>-8.6040000000000005E-2</v>
      </c>
      <c r="J88" s="3">
        <v>-3.3590000000000002E-2</v>
      </c>
      <c r="K88" s="3">
        <v>3.62E-3</v>
      </c>
      <c r="L88" s="3">
        <v>-2.1700000000000001E-3</v>
      </c>
      <c r="M88" s="8">
        <v>-1.525E-2</v>
      </c>
      <c r="N88" s="3"/>
      <c r="O88" s="9">
        <v>5.6730000000000003E-2</v>
      </c>
      <c r="P88" s="10">
        <v>0.51053999999999999</v>
      </c>
      <c r="Q88" s="11">
        <v>-0.85797999999999996</v>
      </c>
      <c r="R88" s="3"/>
      <c r="S88" s="4">
        <v>-4.6316064724644002E-2</v>
      </c>
      <c r="T88" s="5">
        <v>-3.0608919597309006E-2</v>
      </c>
      <c r="U88" s="5">
        <v>-0.11963419150250101</v>
      </c>
      <c r="V88" s="5">
        <v>2.9285956918118992E-2</v>
      </c>
      <c r="W88" s="5">
        <v>0.163471143495173</v>
      </c>
      <c r="X88" s="5">
        <v>-3.4145548903508009E-2</v>
      </c>
      <c r="Y88" s="4">
        <v>2.5828318301551532</v>
      </c>
      <c r="Z88" s="5">
        <v>0.14310164007726328</v>
      </c>
      <c r="AA88" s="5">
        <v>-0.30580336545240894</v>
      </c>
      <c r="AB88" s="5">
        <v>2.3956533830940012E-3</v>
      </c>
      <c r="AC88" s="5">
        <v>2.5009139854518005E-2</v>
      </c>
      <c r="AD88" s="6">
        <v>1.2649790712674001E-2</v>
      </c>
      <c r="AE88" s="3" t="s">
        <v>46</v>
      </c>
      <c r="AF88" s="4">
        <f t="array" ref="AF88:AK93">TRANSPOSE(AF82:AK87)</f>
        <v>-4.6316064724644009E-2</v>
      </c>
      <c r="AG88" s="5">
        <v>-3.0588571164568007E-2</v>
      </c>
      <c r="AH88" s="5">
        <v>-0.11971534284834001</v>
      </c>
      <c r="AI88" s="5">
        <v>2.9617034783957507E-2</v>
      </c>
      <c r="AJ88" s="5">
        <v>0.163704653094778</v>
      </c>
      <c r="AK88" s="6">
        <v>-3.41860646314045E-2</v>
      </c>
      <c r="AL88" s="3"/>
      <c r="AM88" s="7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f t="array" ref="AS88:AU90">O86:Q88</f>
        <v>-0.82376000000000005</v>
      </c>
      <c r="AT88" s="3">
        <v>0.50948000000000004</v>
      </c>
      <c r="AU88" s="3">
        <v>0.24868999999999999</v>
      </c>
      <c r="AV88" s="3">
        <v>0</v>
      </c>
      <c r="AW88" s="3">
        <v>0</v>
      </c>
      <c r="AX88" s="8">
        <v>0</v>
      </c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 spans="1:65">
      <c r="A89" s="3"/>
      <c r="B89" s="7">
        <v>1.392E-2</v>
      </c>
      <c r="C89" s="3">
        <v>-0.25435999999999998</v>
      </c>
      <c r="D89" s="3">
        <v>0.14099999999999999</v>
      </c>
      <c r="E89" s="3">
        <v>8.7540000000000007E-2</v>
      </c>
      <c r="F89" s="3">
        <v>0.18573999999999999</v>
      </c>
      <c r="G89" s="3">
        <v>0.24254999999999999</v>
      </c>
      <c r="H89" s="3">
        <v>-8.6040000000000005E-2</v>
      </c>
      <c r="I89" s="3">
        <v>2.3035600000000001</v>
      </c>
      <c r="J89" s="3">
        <v>5.7919999999999999E-2</v>
      </c>
      <c r="K89" s="3">
        <v>2.895E-2</v>
      </c>
      <c r="L89" s="3">
        <v>3.1150000000000001E-2</v>
      </c>
      <c r="M89" s="8">
        <v>-1.0279999999999999E-2</v>
      </c>
      <c r="N89" s="3"/>
      <c r="O89" s="3"/>
      <c r="P89" s="3"/>
      <c r="Q89" s="3"/>
      <c r="R89" s="3"/>
      <c r="S89" s="7">
        <v>-3.0568222731827015E-2</v>
      </c>
      <c r="T89" s="3">
        <v>-6.8237643493187006E-2</v>
      </c>
      <c r="U89" s="3">
        <v>-8.1470201691636004E-2</v>
      </c>
      <c r="V89" s="3">
        <v>4.8208106368080997E-2</v>
      </c>
      <c r="W89" s="3">
        <v>8.067798768249701E-2</v>
      </c>
      <c r="X89" s="3">
        <v>-7.4131891797789021E-2</v>
      </c>
      <c r="Y89" s="7">
        <v>0.14310164007726311</v>
      </c>
      <c r="Z89" s="3">
        <v>2.5749217671289513</v>
      </c>
      <c r="AA89" s="3">
        <v>-0.55507847131732913</v>
      </c>
      <c r="AB89" s="3">
        <v>-9.4440969061210002E-3</v>
      </c>
      <c r="AC89" s="3">
        <v>2.4641103309148003E-2</v>
      </c>
      <c r="AD89" s="8">
        <v>4.1854871643735997E-2</v>
      </c>
      <c r="AE89" s="3"/>
      <c r="AF89" s="7">
        <v>-3.0588571164568003E-2</v>
      </c>
      <c r="AG89" s="3">
        <v>-6.8237643493186992E-2</v>
      </c>
      <c r="AH89" s="3">
        <v>-8.1683981727631499E-2</v>
      </c>
      <c r="AI89" s="3">
        <v>4.8662488938160504E-2</v>
      </c>
      <c r="AJ89" s="3">
        <v>8.0999144674365531E-2</v>
      </c>
      <c r="AK89" s="8">
        <v>-7.4185604340303496E-2</v>
      </c>
      <c r="AL89" s="3"/>
      <c r="AM89" s="7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0.56408999999999998</v>
      </c>
      <c r="AT89" s="3">
        <v>0.69266000000000005</v>
      </c>
      <c r="AU89" s="3">
        <v>0.44946000000000003</v>
      </c>
      <c r="AV89" s="3">
        <v>0</v>
      </c>
      <c r="AW89" s="3">
        <v>0</v>
      </c>
      <c r="AX89" s="8">
        <v>0</v>
      </c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 spans="1:65">
      <c r="A90" s="3"/>
      <c r="B90" s="7">
        <v>-3.687E-2</v>
      </c>
      <c r="C90" s="3">
        <v>0.14183999999999999</v>
      </c>
      <c r="D90" s="3">
        <v>-0.10074</v>
      </c>
      <c r="E90" s="3">
        <v>-7.1309999999999998E-2</v>
      </c>
      <c r="F90" s="3">
        <v>-0.12144000000000001</v>
      </c>
      <c r="G90" s="3">
        <v>-0.10535</v>
      </c>
      <c r="H90" s="3">
        <v>-3.3590000000000002E-2</v>
      </c>
      <c r="I90" s="3">
        <v>5.7919999999999999E-2</v>
      </c>
      <c r="J90" s="3">
        <v>3.6666500000000002</v>
      </c>
      <c r="K90" s="3">
        <v>4.3600000000000002E-3</v>
      </c>
      <c r="L90" s="3">
        <v>2.9530000000000001E-2</v>
      </c>
      <c r="M90" s="8">
        <v>-2.5499999999999998E-2</v>
      </c>
      <c r="N90" s="3"/>
      <c r="O90" s="3"/>
      <c r="P90" s="3"/>
      <c r="Q90" s="3"/>
      <c r="R90" s="3"/>
      <c r="S90" s="7">
        <v>-0.11979649419417898</v>
      </c>
      <c r="T90" s="3">
        <v>-8.1897761763626994E-2</v>
      </c>
      <c r="U90" s="3">
        <v>-0.26013633489884402</v>
      </c>
      <c r="V90" s="3">
        <v>6.8056068674692993E-2</v>
      </c>
      <c r="W90" s="3">
        <v>0.28976743650678499</v>
      </c>
      <c r="X90" s="3">
        <v>-7.6906558970544978E-2</v>
      </c>
      <c r="Y90" s="7">
        <v>-0.30580336545240899</v>
      </c>
      <c r="Z90" s="3">
        <v>-0.5550784713173289</v>
      </c>
      <c r="AA90" s="3">
        <v>3.254960331379559</v>
      </c>
      <c r="AB90" s="3">
        <v>-1.0210893451881E-2</v>
      </c>
      <c r="AC90" s="3">
        <v>6.8097519285999983E-3</v>
      </c>
      <c r="AD90" s="8">
        <v>-1.7766833893979997E-2</v>
      </c>
      <c r="AE90" s="3"/>
      <c r="AF90" s="7">
        <v>-0.11971534284834001</v>
      </c>
      <c r="AG90" s="3">
        <v>-8.1683981727631499E-2</v>
      </c>
      <c r="AH90" s="3">
        <v>-0.26013633489884402</v>
      </c>
      <c r="AI90" s="3">
        <v>6.8685402509437499E-2</v>
      </c>
      <c r="AJ90" s="3">
        <v>0.29013109060077702</v>
      </c>
      <c r="AK90" s="8">
        <v>-7.7040428045003995E-2</v>
      </c>
      <c r="AL90" s="3"/>
      <c r="AM90" s="7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5.6730000000000003E-2</v>
      </c>
      <c r="AT90" s="3">
        <v>0.51053999999999999</v>
      </c>
      <c r="AU90" s="3">
        <v>-0.85797999999999996</v>
      </c>
      <c r="AV90" s="3">
        <v>0</v>
      </c>
      <c r="AW90" s="3">
        <v>0</v>
      </c>
      <c r="AX90" s="8">
        <v>0</v>
      </c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spans="1:65">
      <c r="A91" s="3"/>
      <c r="B91" s="7">
        <v>4.7739999999999998E-2</v>
      </c>
      <c r="C91" s="3">
        <v>-8.6760000000000004E-2</v>
      </c>
      <c r="D91" s="3">
        <v>7.0830000000000004E-2</v>
      </c>
      <c r="E91" s="3">
        <v>-3.2200000000000002E-3</v>
      </c>
      <c r="F91" s="3">
        <v>0.11962</v>
      </c>
      <c r="G91" s="3">
        <v>8.6480000000000001E-2</v>
      </c>
      <c r="H91" s="3">
        <v>3.62E-3</v>
      </c>
      <c r="I91" s="3">
        <v>2.895E-2</v>
      </c>
      <c r="J91" s="3">
        <v>4.3600000000000002E-3</v>
      </c>
      <c r="K91" s="3">
        <v>2.0482300000000002</v>
      </c>
      <c r="L91" s="3">
        <v>8.3460000000000006E-2</v>
      </c>
      <c r="M91" s="8">
        <v>7.1220000000000006E-2</v>
      </c>
      <c r="N91" s="3"/>
      <c r="O91" s="3"/>
      <c r="P91" s="3"/>
      <c r="Q91" s="3"/>
      <c r="R91" s="3"/>
      <c r="S91" s="7">
        <v>-2.9948112649796015E-2</v>
      </c>
      <c r="T91" s="3">
        <v>-4.9116871508240012E-2</v>
      </c>
      <c r="U91" s="3">
        <v>-6.9314736344182004E-2</v>
      </c>
      <c r="V91" s="3">
        <v>-7.7300317880675998E-2</v>
      </c>
      <c r="W91" s="3">
        <v>4.0762681572292993E-2</v>
      </c>
      <c r="X91" s="3">
        <v>-1.4452648119778002E-2</v>
      </c>
      <c r="Y91" s="7">
        <v>2.3956533830940012E-3</v>
      </c>
      <c r="Z91" s="3">
        <v>-9.4440969061209985E-3</v>
      </c>
      <c r="AA91" s="3">
        <v>-1.0210893451881E-2</v>
      </c>
      <c r="AB91" s="3">
        <v>3.0172574892585078</v>
      </c>
      <c r="AC91" s="3">
        <v>1.417471668670246</v>
      </c>
      <c r="AD91" s="8">
        <v>1.0381251811069943</v>
      </c>
      <c r="AE91" s="3"/>
      <c r="AF91" s="7">
        <v>-2.9617034783957497E-2</v>
      </c>
      <c r="AG91" s="3">
        <v>-4.8662488938160497E-2</v>
      </c>
      <c r="AH91" s="3">
        <v>-6.8685402509437499E-2</v>
      </c>
      <c r="AI91" s="3">
        <v>-7.7300317880675998E-2</v>
      </c>
      <c r="AJ91" s="3">
        <v>4.0123126098659499E-2</v>
      </c>
      <c r="AK91" s="8">
        <v>-1.4016547752416005E-2</v>
      </c>
      <c r="AL91" s="3"/>
      <c r="AM91" s="7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f t="array" ref="AV91:AX93">O86:Q88</f>
        <v>-0.82376000000000005</v>
      </c>
      <c r="AW91" s="3">
        <v>0.50948000000000004</v>
      </c>
      <c r="AX91" s="8">
        <v>0.24868999999999999</v>
      </c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 spans="1:65">
      <c r="A92" s="3"/>
      <c r="B92" s="7">
        <v>5.595E-2</v>
      </c>
      <c r="C92" s="3">
        <v>-0.18762000000000001</v>
      </c>
      <c r="D92" s="3">
        <v>0.12171</v>
      </c>
      <c r="E92" s="3">
        <v>0.12042</v>
      </c>
      <c r="F92" s="3">
        <v>0.11508</v>
      </c>
      <c r="G92" s="3">
        <v>8.6400000000000005E-2</v>
      </c>
      <c r="H92" s="3">
        <v>-2.1700000000000001E-3</v>
      </c>
      <c r="I92" s="3">
        <v>3.1150000000000001E-2</v>
      </c>
      <c r="J92" s="3">
        <v>2.9530000000000001E-2</v>
      </c>
      <c r="K92" s="3">
        <v>8.3460000000000006E-2</v>
      </c>
      <c r="L92" s="3">
        <v>6.1745700000000001</v>
      </c>
      <c r="M92" s="8">
        <v>-0.11261</v>
      </c>
      <c r="N92" s="3"/>
      <c r="O92" s="3"/>
      <c r="P92" s="3"/>
      <c r="Q92" s="3"/>
      <c r="R92" s="3"/>
      <c r="S92" s="7">
        <v>-0.16393816269438299</v>
      </c>
      <c r="T92" s="3">
        <v>-8.1320301666234038E-2</v>
      </c>
      <c r="U92" s="3">
        <v>-0.29049474469476905</v>
      </c>
      <c r="V92" s="3">
        <v>3.9483570625025992E-2</v>
      </c>
      <c r="W92" s="3">
        <v>0.277211984448342</v>
      </c>
      <c r="X92" s="3">
        <v>-5.1224484440904036E-2</v>
      </c>
      <c r="Y92" s="7">
        <v>2.5009139854518005E-2</v>
      </c>
      <c r="Z92" s="3">
        <v>2.4641103309148E-2</v>
      </c>
      <c r="AA92" s="3">
        <v>6.8097519286E-3</v>
      </c>
      <c r="AB92" s="3">
        <v>1.4174716686702462</v>
      </c>
      <c r="AC92" s="3">
        <v>4.1431984661473606</v>
      </c>
      <c r="AD92" s="8">
        <v>1.3345161909128231</v>
      </c>
      <c r="AE92" s="3"/>
      <c r="AF92" s="7">
        <v>-0.163704653094778</v>
      </c>
      <c r="AG92" s="3">
        <v>-8.0999144674365503E-2</v>
      </c>
      <c r="AH92" s="3">
        <v>-0.29013109060077702</v>
      </c>
      <c r="AI92" s="3">
        <v>4.0123126098659506E-2</v>
      </c>
      <c r="AJ92" s="3">
        <v>0.27721198444834205</v>
      </c>
      <c r="AK92" s="8">
        <v>-5.1360963793705E-2</v>
      </c>
      <c r="AL92" s="3"/>
      <c r="AM92" s="7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0.56408999999999998</v>
      </c>
      <c r="AW92" s="3">
        <v>0.69266000000000005</v>
      </c>
      <c r="AX92" s="8">
        <v>0.44946000000000003</v>
      </c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spans="1:65" ht="15" thickBot="1">
      <c r="A93" s="3"/>
      <c r="B93" s="9">
        <v>1.5339999999999999E-2</v>
      </c>
      <c r="C93" s="10">
        <v>-0.24357999999999999</v>
      </c>
      <c r="D93" s="10">
        <v>0.10534</v>
      </c>
      <c r="E93" s="10">
        <v>8.7819999999999995E-2</v>
      </c>
      <c r="F93" s="10">
        <v>8.5750000000000007E-2</v>
      </c>
      <c r="G93" s="10">
        <v>0.15554999999999999</v>
      </c>
      <c r="H93" s="10">
        <v>-1.525E-2</v>
      </c>
      <c r="I93" s="10">
        <v>-1.0279999999999999E-2</v>
      </c>
      <c r="J93" s="10">
        <v>-2.5499999999999998E-2</v>
      </c>
      <c r="K93" s="10">
        <v>7.1220000000000006E-2</v>
      </c>
      <c r="L93" s="10">
        <v>-0.11261</v>
      </c>
      <c r="M93" s="11">
        <v>2.46427</v>
      </c>
      <c r="N93" s="3"/>
      <c r="O93" s="3"/>
      <c r="P93" s="3"/>
      <c r="Q93" s="3"/>
      <c r="R93" s="3"/>
      <c r="S93" s="9">
        <v>3.4226580359301005E-2</v>
      </c>
      <c r="T93" s="10">
        <v>7.4239316882817985E-2</v>
      </c>
      <c r="U93" s="10">
        <v>7.7174297119462998E-2</v>
      </c>
      <c r="V93" s="10">
        <v>-1.3580447385054003E-2</v>
      </c>
      <c r="W93" s="10">
        <v>-5.1497443146505985E-2</v>
      </c>
      <c r="X93" s="10">
        <v>6.7498030769807996E-2</v>
      </c>
      <c r="Y93" s="9">
        <v>1.2649790712674001E-2</v>
      </c>
      <c r="Z93" s="10">
        <v>4.1854871643735997E-2</v>
      </c>
      <c r="AA93" s="10">
        <v>-1.7766833893979997E-2</v>
      </c>
      <c r="AB93" s="10">
        <v>1.0381251811069943</v>
      </c>
      <c r="AC93" s="10">
        <v>1.3345161909128231</v>
      </c>
      <c r="AD93" s="11">
        <v>3.5265778006999993</v>
      </c>
      <c r="AE93" s="3"/>
      <c r="AF93" s="9">
        <v>3.41860646314045E-2</v>
      </c>
      <c r="AG93" s="10">
        <v>7.4185604340303496E-2</v>
      </c>
      <c r="AH93" s="10">
        <v>7.7040428045003995E-2</v>
      </c>
      <c r="AI93" s="10">
        <v>-1.4016547752416003E-2</v>
      </c>
      <c r="AJ93" s="10">
        <v>-5.1360963793705007E-2</v>
      </c>
      <c r="AK93" s="11">
        <v>6.7498030769807982E-2</v>
      </c>
      <c r="AL93" s="3"/>
      <c r="AM93" s="9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5.6730000000000003E-2</v>
      </c>
      <c r="AW93" s="10">
        <v>0.51053999999999999</v>
      </c>
      <c r="AX93" s="11">
        <v>-0.85797999999999996</v>
      </c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spans="1:6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spans="1:65" ht="15" thickBot="1">
      <c r="A95" s="3"/>
      <c r="B95" s="3" t="s">
        <v>49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spans="1:65">
      <c r="A96" s="3"/>
      <c r="B96" s="4">
        <v>2.4792000000000001</v>
      </c>
      <c r="C96" s="5">
        <v>-0.17654</v>
      </c>
      <c r="D96" s="5">
        <v>-1.882E-2</v>
      </c>
      <c r="E96" s="5">
        <v>7.6000000000000004E-4</v>
      </c>
      <c r="F96" s="5">
        <v>-1.0710000000000001E-2</v>
      </c>
      <c r="G96" s="5">
        <v>9.9799999999999993E-3</v>
      </c>
      <c r="H96" s="5">
        <v>-9.3549999999999994E-2</v>
      </c>
      <c r="I96" s="5">
        <v>-9.6369999999999997E-2</v>
      </c>
      <c r="J96" s="5">
        <v>6.6030000000000005E-2</v>
      </c>
      <c r="K96" s="5">
        <v>-8.1180000000000002E-2</v>
      </c>
      <c r="L96" s="5">
        <v>8.047E-2</v>
      </c>
      <c r="M96" s="6">
        <v>1.9439999999999999E-2</v>
      </c>
      <c r="N96" s="3"/>
      <c r="O96" s="4">
        <v>-0.82413999999999998</v>
      </c>
      <c r="P96" s="5">
        <v>0.50897999999999999</v>
      </c>
      <c r="Q96" s="6">
        <v>0.24845</v>
      </c>
      <c r="R96" s="3"/>
      <c r="S96" s="4">
        <f t="array" ref="S96:AD107">MMULT(MMULT(AM96:AX107,B96:M107),TRANSPOSE(AM96:AX107))</f>
        <v>2.7200574759438485</v>
      </c>
      <c r="T96" s="5">
        <v>0.21496452322450571</v>
      </c>
      <c r="U96" s="5">
        <v>-0.3056600590294779</v>
      </c>
      <c r="V96" s="5">
        <v>1.3356413267336E-2</v>
      </c>
      <c r="W96" s="5">
        <v>3.1597427474220003E-3</v>
      </c>
      <c r="X96" s="5">
        <v>-1.7137796419333998E-2</v>
      </c>
      <c r="Y96" s="4">
        <v>-0.10607381672247901</v>
      </c>
      <c r="Z96" s="5">
        <v>-6.7885122173043003E-2</v>
      </c>
      <c r="AA96" s="5">
        <v>-8.5870474271845978E-2</v>
      </c>
      <c r="AB96" s="5">
        <v>4.6506873373041976E-2</v>
      </c>
      <c r="AC96" s="5">
        <v>0.11816932776132</v>
      </c>
      <c r="AD96" s="6">
        <v>-0.15040970140372101</v>
      </c>
      <c r="AE96" s="12" t="s">
        <v>45</v>
      </c>
      <c r="AF96" s="4">
        <f t="array" ref="AF96:AH98">0.5*(Y96:AA98+S102:U104)</f>
        <v>-0.10607381672247901</v>
      </c>
      <c r="AG96" s="5">
        <v>-6.7828201941404501E-2</v>
      </c>
      <c r="AH96" s="5">
        <v>-8.5882354955996998E-2</v>
      </c>
      <c r="AI96" s="5">
        <f t="array" ref="AI96:AK98">0.5*(AB96:AD98-V102:X104)</f>
        <v>4.6433799376389487E-2</v>
      </c>
      <c r="AJ96" s="5">
        <v>0.118199535071021</v>
      </c>
      <c r="AK96" s="6">
        <v>-0.1501941840698775</v>
      </c>
      <c r="AL96" s="3"/>
      <c r="AM96" s="4">
        <f t="array" ref="AM96:AO98">O96:Q98</f>
        <v>-0.82413999999999998</v>
      </c>
      <c r="AN96" s="5">
        <v>0.50897999999999999</v>
      </c>
      <c r="AO96" s="5">
        <v>0.24845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6">
        <v>0</v>
      </c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 spans="1:65">
      <c r="A97" s="3"/>
      <c r="B97" s="7">
        <v>-0.17654</v>
      </c>
      <c r="C97" s="3">
        <v>2.3580299999999998</v>
      </c>
      <c r="D97" s="3">
        <v>0.12866</v>
      </c>
      <c r="E97" s="3">
        <v>-1.712E-2</v>
      </c>
      <c r="F97" s="3">
        <v>-3.3400000000000001E-3</v>
      </c>
      <c r="G97" s="3">
        <v>5.3859999999999998E-2</v>
      </c>
      <c r="H97" s="3">
        <v>-9.6479999999999996E-2</v>
      </c>
      <c r="I97" s="3">
        <v>-0.52624000000000004</v>
      </c>
      <c r="J97" s="3">
        <v>0.17610999999999999</v>
      </c>
      <c r="K97" s="3">
        <v>-0.12214</v>
      </c>
      <c r="L97" s="3">
        <v>0.22785</v>
      </c>
      <c r="M97" s="8">
        <v>0.46760000000000002</v>
      </c>
      <c r="N97" s="3"/>
      <c r="O97" s="7">
        <v>0.56359000000000004</v>
      </c>
      <c r="P97" s="3">
        <v>0.69343999999999995</v>
      </c>
      <c r="Q97" s="8">
        <v>0.44889000000000001</v>
      </c>
      <c r="R97" s="3"/>
      <c r="S97" s="7">
        <v>0.21496452322450565</v>
      </c>
      <c r="T97" s="3">
        <v>2.6274141413380003</v>
      </c>
      <c r="U97" s="3">
        <v>-0.66271032822161602</v>
      </c>
      <c r="V97" s="3">
        <v>1.0913574985411996E-2</v>
      </c>
      <c r="W97" s="3">
        <v>-2.2226310869080008E-3</v>
      </c>
      <c r="X97" s="3">
        <v>-4.8612185826754001E-2</v>
      </c>
      <c r="Y97" s="7">
        <v>-6.7771281709766013E-2</v>
      </c>
      <c r="Z97" s="3">
        <v>-0.23033650936071798</v>
      </c>
      <c r="AA97" s="3">
        <v>-0.287035364283244</v>
      </c>
      <c r="AB97" s="3">
        <v>0.24014782682865299</v>
      </c>
      <c r="AC97" s="3">
        <v>0.18452962997090899</v>
      </c>
      <c r="AD97" s="8">
        <v>-0.165168534265348</v>
      </c>
      <c r="AE97" s="3"/>
      <c r="AF97" s="7">
        <v>-6.7828201941404515E-2</v>
      </c>
      <c r="AG97" s="3">
        <v>-0.23033650936071798</v>
      </c>
      <c r="AH97" s="3">
        <v>-0.28700679710018195</v>
      </c>
      <c r="AI97" s="3">
        <v>0.23992491331127799</v>
      </c>
      <c r="AJ97" s="3">
        <v>0.18428301475235651</v>
      </c>
      <c r="AK97" s="8">
        <v>-0.16495222978799401</v>
      </c>
      <c r="AL97" s="3"/>
      <c r="AM97" s="7">
        <v>0.56359000000000004</v>
      </c>
      <c r="AN97" s="3">
        <v>0.69343999999999995</v>
      </c>
      <c r="AO97" s="3">
        <v>0.44889000000000001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8">
        <v>0</v>
      </c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 spans="1:65" ht="15" thickBot="1">
      <c r="A98" s="3"/>
      <c r="B98" s="7">
        <v>-1.882E-2</v>
      </c>
      <c r="C98" s="3">
        <v>0.12866</v>
      </c>
      <c r="D98" s="3">
        <v>3.8385199999999999</v>
      </c>
      <c r="E98" s="3">
        <v>-3.4199999999999999E-3</v>
      </c>
      <c r="F98" s="3">
        <v>-2.768E-2</v>
      </c>
      <c r="G98" s="3">
        <v>1.0399999999999999E-3</v>
      </c>
      <c r="H98" s="3">
        <v>6.583E-2</v>
      </c>
      <c r="I98" s="3">
        <v>0.17544999999999999</v>
      </c>
      <c r="J98" s="3">
        <v>-7.3150000000000007E-2</v>
      </c>
      <c r="K98" s="3">
        <v>6.0569999999999999E-2</v>
      </c>
      <c r="L98" s="3">
        <v>-8.2640000000000005E-2</v>
      </c>
      <c r="M98" s="8">
        <v>-0.11391</v>
      </c>
      <c r="N98" s="3"/>
      <c r="O98" s="9">
        <v>5.6189999999999997E-2</v>
      </c>
      <c r="P98" s="10">
        <v>0.50997999999999999</v>
      </c>
      <c r="Q98" s="11">
        <v>-0.85834999999999995</v>
      </c>
      <c r="R98" s="3"/>
      <c r="S98" s="7">
        <v>-0.30566005902947796</v>
      </c>
      <c r="T98" s="3">
        <v>-0.66271032822161591</v>
      </c>
      <c r="U98" s="3">
        <v>3.3282472625886355</v>
      </c>
      <c r="V98" s="3">
        <v>2.2402445048119998E-2</v>
      </c>
      <c r="W98" s="3">
        <v>2.3815862215647996E-2</v>
      </c>
      <c r="X98" s="3">
        <v>-1.2673982646725998E-2</v>
      </c>
      <c r="Y98" s="7">
        <v>-8.5894235640148003E-2</v>
      </c>
      <c r="Z98" s="3">
        <v>-0.28697822991711996</v>
      </c>
      <c r="AA98" s="3">
        <v>-0.35653202038750198</v>
      </c>
      <c r="AB98" s="3">
        <v>0.279118011715355</v>
      </c>
      <c r="AC98" s="3">
        <v>0.21724862211485502</v>
      </c>
      <c r="AD98" s="8">
        <v>-0.19885906508232604</v>
      </c>
      <c r="AE98" s="3"/>
      <c r="AF98" s="7">
        <v>-8.5882354955996998E-2</v>
      </c>
      <c r="AG98" s="3">
        <v>-0.28700679710018195</v>
      </c>
      <c r="AH98" s="3">
        <v>-0.35653202038750198</v>
      </c>
      <c r="AI98" s="3">
        <v>0.27878411793991098</v>
      </c>
      <c r="AJ98" s="3">
        <v>0.217354410925932</v>
      </c>
      <c r="AK98" s="8">
        <v>-0.19861067662717252</v>
      </c>
      <c r="AL98" s="3"/>
      <c r="AM98" s="7">
        <v>5.6189999999999997E-2</v>
      </c>
      <c r="AN98" s="3">
        <v>0.50997999999999999</v>
      </c>
      <c r="AO98" s="3">
        <v>-0.85834999999999995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8">
        <v>0</v>
      </c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 spans="1:65" ht="15" thickBot="1">
      <c r="A99" s="3"/>
      <c r="B99" s="7">
        <v>7.6000000000000004E-4</v>
      </c>
      <c r="C99" s="3">
        <v>-1.712E-2</v>
      </c>
      <c r="D99" s="3">
        <v>-3.4199999999999999E-3</v>
      </c>
      <c r="E99" s="3">
        <v>2.1496300000000002</v>
      </c>
      <c r="F99" s="3">
        <v>0.12286999999999999</v>
      </c>
      <c r="G99" s="3">
        <v>-4.4900000000000001E-3</v>
      </c>
      <c r="H99" s="3">
        <v>8.1210000000000004E-2</v>
      </c>
      <c r="I99" s="3">
        <v>0.12146</v>
      </c>
      <c r="J99" s="3">
        <v>-6.0159999999999998E-2</v>
      </c>
      <c r="K99" s="3">
        <v>3.5500000000000002E-3</v>
      </c>
      <c r="L99" s="3">
        <v>-8.813E-2</v>
      </c>
      <c r="M99" s="8">
        <v>-0.10778</v>
      </c>
      <c r="N99" s="3"/>
      <c r="O99" s="3"/>
      <c r="P99" s="3"/>
      <c r="Q99" s="3"/>
      <c r="R99" s="3"/>
      <c r="S99" s="7">
        <v>1.3356413267336E-2</v>
      </c>
      <c r="T99" s="3">
        <v>1.0913574985411997E-2</v>
      </c>
      <c r="U99" s="3">
        <v>2.2402445048119994E-2</v>
      </c>
      <c r="V99" s="3">
        <v>3.1798527554412268</v>
      </c>
      <c r="W99" s="3">
        <v>1.5082324946990378</v>
      </c>
      <c r="X99" s="3">
        <v>1.0758736737803543</v>
      </c>
      <c r="Y99" s="7">
        <v>-4.6360725379737004E-2</v>
      </c>
      <c r="Z99" s="3">
        <v>-0.23970199979390297</v>
      </c>
      <c r="AA99" s="3">
        <v>-0.27845022416446702</v>
      </c>
      <c r="AB99" s="3">
        <v>0.18755950175161898</v>
      </c>
      <c r="AC99" s="3">
        <v>0.15317678004927299</v>
      </c>
      <c r="AD99" s="8">
        <v>-0.12214857800904501</v>
      </c>
      <c r="AE99" s="3"/>
      <c r="AF99" s="7">
        <f t="array" ref="AF99:AH101">0.5*(Y99:AA101-S105:U107)</f>
        <v>-4.6433799376389501E-2</v>
      </c>
      <c r="AG99" s="3">
        <v>-0.23992491331127797</v>
      </c>
      <c r="AH99" s="3">
        <v>-0.27878411793991098</v>
      </c>
      <c r="AI99" s="3">
        <f t="array" ref="AI99:AK101">0.5*(AB99:AD101+V105:X107)</f>
        <v>0.18755950175161901</v>
      </c>
      <c r="AJ99" s="3">
        <v>0.15372438073627298</v>
      </c>
      <c r="AK99" s="8">
        <v>-0.12224199717471099</v>
      </c>
      <c r="AL99" s="3"/>
      <c r="AM99" s="7">
        <v>0</v>
      </c>
      <c r="AN99" s="3">
        <v>0</v>
      </c>
      <c r="AO99" s="3">
        <v>0</v>
      </c>
      <c r="AP99" s="3">
        <f t="array" ref="AP99:AR101">O96:Q98</f>
        <v>-0.82413999999999998</v>
      </c>
      <c r="AQ99" s="3">
        <v>0.50897999999999999</v>
      </c>
      <c r="AR99" s="3">
        <v>0.24845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8">
        <v>0</v>
      </c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 spans="1:65">
      <c r="A100" s="3"/>
      <c r="B100" s="7">
        <v>-1.0710000000000001E-2</v>
      </c>
      <c r="C100" s="3">
        <v>-3.3400000000000001E-3</v>
      </c>
      <c r="D100" s="3">
        <v>-2.768E-2</v>
      </c>
      <c r="E100" s="3">
        <v>0.12286999999999999</v>
      </c>
      <c r="F100" s="3">
        <v>6.5856300000000001</v>
      </c>
      <c r="G100" s="3">
        <v>-0.15157999999999999</v>
      </c>
      <c r="H100" s="3">
        <v>-8.0100000000000005E-2</v>
      </c>
      <c r="I100" s="3">
        <v>-0.22716</v>
      </c>
      <c r="J100" s="3">
        <v>8.2919999999999994E-2</v>
      </c>
      <c r="K100" s="3">
        <v>-8.8800000000000004E-2</v>
      </c>
      <c r="L100" s="3">
        <v>8.1850000000000006E-2</v>
      </c>
      <c r="M100" s="8">
        <v>0.10166</v>
      </c>
      <c r="N100" s="3"/>
      <c r="O100" s="4">
        <v>-0.82423000000000002</v>
      </c>
      <c r="P100" s="5">
        <v>0.50917000000000001</v>
      </c>
      <c r="Q100" s="6">
        <v>0.24776999999999999</v>
      </c>
      <c r="R100" s="3"/>
      <c r="S100" s="7">
        <v>3.1597427474220003E-3</v>
      </c>
      <c r="T100" s="3">
        <v>-2.2226310869080008E-3</v>
      </c>
      <c r="U100" s="3">
        <v>2.3815862215647996E-2</v>
      </c>
      <c r="V100" s="3">
        <v>1.508232494699038</v>
      </c>
      <c r="W100" s="3">
        <v>4.3494197447906275</v>
      </c>
      <c r="X100" s="3">
        <v>1.5377343906571102</v>
      </c>
      <c r="Y100" s="7">
        <v>-0.11822974238072199</v>
      </c>
      <c r="Z100" s="3">
        <v>-0.18403639953380399</v>
      </c>
      <c r="AA100" s="3">
        <v>-0.21746019973700897</v>
      </c>
      <c r="AB100" s="3">
        <v>0.15427198142327297</v>
      </c>
      <c r="AC100" s="3">
        <v>4.4320195364668996E-2</v>
      </c>
      <c r="AD100" s="8">
        <v>-0.11090140705152998</v>
      </c>
      <c r="AE100" s="3"/>
      <c r="AF100" s="7">
        <v>-0.11819953507102099</v>
      </c>
      <c r="AG100" s="3">
        <v>-0.18428301475235648</v>
      </c>
      <c r="AH100" s="3">
        <v>-0.21735441092593197</v>
      </c>
      <c r="AI100" s="3">
        <v>0.15372438073627298</v>
      </c>
      <c r="AJ100" s="3">
        <v>4.4320195364669003E-2</v>
      </c>
      <c r="AK100" s="8">
        <v>-0.11071044396363748</v>
      </c>
      <c r="AL100" s="3"/>
      <c r="AM100" s="7">
        <v>0</v>
      </c>
      <c r="AN100" s="3">
        <v>0</v>
      </c>
      <c r="AO100" s="3">
        <v>0</v>
      </c>
      <c r="AP100" s="3">
        <v>0.56359000000000004</v>
      </c>
      <c r="AQ100" s="3">
        <v>0.69343999999999995</v>
      </c>
      <c r="AR100" s="3">
        <v>0.44889000000000001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8">
        <v>0</v>
      </c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 spans="1:65" ht="15" thickBot="1">
      <c r="A101" s="3"/>
      <c r="B101" s="7">
        <v>9.9799999999999993E-3</v>
      </c>
      <c r="C101" s="3">
        <v>5.3859999999999998E-2</v>
      </c>
      <c r="D101" s="3">
        <v>1.0399999999999999E-3</v>
      </c>
      <c r="E101" s="3">
        <v>-4.4900000000000001E-3</v>
      </c>
      <c r="F101" s="3">
        <v>-0.15157999999999999</v>
      </c>
      <c r="G101" s="3">
        <v>2.48367</v>
      </c>
      <c r="H101" s="3">
        <v>-1.9400000000000001E-2</v>
      </c>
      <c r="I101" s="3">
        <v>-0.46681</v>
      </c>
      <c r="J101" s="3">
        <v>0.1145</v>
      </c>
      <c r="K101" s="3">
        <v>-0.10882</v>
      </c>
      <c r="L101" s="3">
        <v>0.10195</v>
      </c>
      <c r="M101" s="8">
        <v>0.31988</v>
      </c>
      <c r="N101" s="3"/>
      <c r="O101" s="7">
        <v>0.56345000000000001</v>
      </c>
      <c r="P101" s="3">
        <v>0.69399</v>
      </c>
      <c r="Q101" s="8">
        <v>0.44823000000000002</v>
      </c>
      <c r="R101" s="3"/>
      <c r="S101" s="7">
        <v>-1.7137796419333995E-2</v>
      </c>
      <c r="T101" s="3">
        <v>-4.8612185826754001E-2</v>
      </c>
      <c r="U101" s="3">
        <v>-1.2673982646726001E-2</v>
      </c>
      <c r="V101" s="3">
        <v>1.075873673780354</v>
      </c>
      <c r="W101" s="3">
        <v>1.5377343906571104</v>
      </c>
      <c r="X101" s="3">
        <v>3.6896361630423078</v>
      </c>
      <c r="Y101" s="7">
        <v>0.14997866673603399</v>
      </c>
      <c r="Z101" s="3">
        <v>0.16473592531063999</v>
      </c>
      <c r="AA101" s="3">
        <v>0.19836228817201895</v>
      </c>
      <c r="AB101" s="3">
        <v>-0.12233541634037699</v>
      </c>
      <c r="AC101" s="3">
        <v>-0.11051948087574501</v>
      </c>
      <c r="AD101" s="8">
        <v>0.17339826943605602</v>
      </c>
      <c r="AE101" s="3"/>
      <c r="AF101" s="9">
        <v>0.1501941840698775</v>
      </c>
      <c r="AG101" s="10">
        <v>0.16495222978799398</v>
      </c>
      <c r="AH101" s="10">
        <v>0.19861067662717247</v>
      </c>
      <c r="AI101" s="10">
        <v>-0.12224199717471099</v>
      </c>
      <c r="AJ101" s="10">
        <v>-0.11071044396363749</v>
      </c>
      <c r="AK101" s="11">
        <v>0.17339826943605602</v>
      </c>
      <c r="AL101" s="3"/>
      <c r="AM101" s="7">
        <v>0</v>
      </c>
      <c r="AN101" s="3">
        <v>0</v>
      </c>
      <c r="AO101" s="3">
        <v>0</v>
      </c>
      <c r="AP101" s="3">
        <v>5.6189999999999997E-2</v>
      </c>
      <c r="AQ101" s="3">
        <v>0.50997999999999999</v>
      </c>
      <c r="AR101" s="3">
        <v>-0.85834999999999995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8">
        <v>0</v>
      </c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spans="1:65" ht="15" thickBot="1">
      <c r="A102" s="3"/>
      <c r="B102" s="7">
        <v>-9.3549999999999994E-2</v>
      </c>
      <c r="C102" s="3">
        <v>-9.6479999999999996E-2</v>
      </c>
      <c r="D102" s="3">
        <v>6.583E-2</v>
      </c>
      <c r="E102" s="3">
        <v>8.1210000000000004E-2</v>
      </c>
      <c r="F102" s="3">
        <v>-8.0100000000000005E-2</v>
      </c>
      <c r="G102" s="3">
        <v>-1.9400000000000001E-2</v>
      </c>
      <c r="H102" s="3">
        <v>2.4823900000000001</v>
      </c>
      <c r="I102" s="3">
        <v>-0.17871999999999999</v>
      </c>
      <c r="J102" s="3">
        <v>-2.3029999999999998E-2</v>
      </c>
      <c r="K102" s="3">
        <v>-1.1000000000000001E-3</v>
      </c>
      <c r="L102" s="3">
        <v>1.018E-2</v>
      </c>
      <c r="M102" s="8">
        <v>-9.4599999999999997E-3</v>
      </c>
      <c r="N102" s="3"/>
      <c r="O102" s="9">
        <v>5.6279999999999997E-2</v>
      </c>
      <c r="P102" s="10">
        <v>0.50905</v>
      </c>
      <c r="Q102" s="11">
        <v>-0.85889000000000004</v>
      </c>
      <c r="R102" s="3"/>
      <c r="S102" s="4">
        <v>-0.10607381672247901</v>
      </c>
      <c r="T102" s="5">
        <v>-6.7771281709765999E-2</v>
      </c>
      <c r="U102" s="5">
        <v>-8.5894235640148003E-2</v>
      </c>
      <c r="V102" s="5">
        <v>-4.6360725379736997E-2</v>
      </c>
      <c r="W102" s="5">
        <v>-0.11822974238072201</v>
      </c>
      <c r="X102" s="5">
        <v>0.14997866673603399</v>
      </c>
      <c r="Y102" s="4">
        <v>2.7276901301913967</v>
      </c>
      <c r="Z102" s="5">
        <v>0.21815462999259522</v>
      </c>
      <c r="AA102" s="5">
        <v>-0.30975843661580893</v>
      </c>
      <c r="AB102" s="5">
        <v>-1.3535015630886001E-2</v>
      </c>
      <c r="AC102" s="5">
        <v>-3.9811390858540017E-3</v>
      </c>
      <c r="AD102" s="6">
        <v>1.6097509651451999E-2</v>
      </c>
      <c r="AE102" s="3" t="s">
        <v>46</v>
      </c>
      <c r="AF102" s="4">
        <f t="array" ref="AF102:AK107">TRANSPOSE(AF96:AK101)</f>
        <v>-0.10607381672247901</v>
      </c>
      <c r="AG102" s="5">
        <v>-6.7828201941404515E-2</v>
      </c>
      <c r="AH102" s="5">
        <v>-8.5882354955996998E-2</v>
      </c>
      <c r="AI102" s="5">
        <v>-4.6433799376389501E-2</v>
      </c>
      <c r="AJ102" s="5">
        <v>-0.11819953507102099</v>
      </c>
      <c r="AK102" s="6">
        <v>0.1501941840698775</v>
      </c>
      <c r="AL102" s="3"/>
      <c r="AM102" s="7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f t="array" ref="AS102:AU104">O100:Q102</f>
        <v>-0.82423000000000002</v>
      </c>
      <c r="AT102" s="3">
        <v>0.50917000000000001</v>
      </c>
      <c r="AU102" s="3">
        <v>0.24776999999999999</v>
      </c>
      <c r="AV102" s="3">
        <v>0</v>
      </c>
      <c r="AW102" s="3">
        <v>0</v>
      </c>
      <c r="AX102" s="8">
        <v>0</v>
      </c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 spans="1:65">
      <c r="A103" s="3"/>
      <c r="B103" s="7">
        <v>-9.6369999999999997E-2</v>
      </c>
      <c r="C103" s="3">
        <v>-0.52624000000000004</v>
      </c>
      <c r="D103" s="3">
        <v>0.17544999999999999</v>
      </c>
      <c r="E103" s="3">
        <v>0.12146</v>
      </c>
      <c r="F103" s="3">
        <v>-0.22716</v>
      </c>
      <c r="G103" s="3">
        <v>-0.46681</v>
      </c>
      <c r="H103" s="3">
        <v>-0.17871999999999999</v>
      </c>
      <c r="I103" s="3">
        <v>2.3607399999999998</v>
      </c>
      <c r="J103" s="3">
        <v>0.13416</v>
      </c>
      <c r="K103" s="3">
        <v>1.5800000000000002E-2</v>
      </c>
      <c r="L103" s="3">
        <v>9.5E-4</v>
      </c>
      <c r="M103" s="8">
        <v>-5.3060000000000003E-2</v>
      </c>
      <c r="N103" s="3"/>
      <c r="O103" s="3"/>
      <c r="P103" s="3"/>
      <c r="Q103" s="3"/>
      <c r="R103" s="3"/>
      <c r="S103" s="7">
        <v>-6.7885122173043003E-2</v>
      </c>
      <c r="T103" s="3">
        <v>-0.23033650936071795</v>
      </c>
      <c r="U103" s="3">
        <v>-0.28697822991711996</v>
      </c>
      <c r="V103" s="3">
        <v>-0.239701999793903</v>
      </c>
      <c r="W103" s="3">
        <v>-0.18403639953380402</v>
      </c>
      <c r="X103" s="3">
        <v>0.16473592531063999</v>
      </c>
      <c r="Y103" s="7">
        <v>0.21815462999259499</v>
      </c>
      <c r="Z103" s="3">
        <v>2.629401516028945</v>
      </c>
      <c r="AA103" s="3">
        <v>-0.66410207860563308</v>
      </c>
      <c r="AB103" s="3">
        <v>-1.0955192690538004E-2</v>
      </c>
      <c r="AC103" s="3">
        <v>5.5769533125399687E-4</v>
      </c>
      <c r="AD103" s="8">
        <v>4.5671585226120012E-2</v>
      </c>
      <c r="AE103" s="3"/>
      <c r="AF103" s="7">
        <v>-6.7828201941404501E-2</v>
      </c>
      <c r="AG103" s="3">
        <v>-0.23033650936071798</v>
      </c>
      <c r="AH103" s="3">
        <v>-0.28700679710018195</v>
      </c>
      <c r="AI103" s="3">
        <v>-0.23992491331127797</v>
      </c>
      <c r="AJ103" s="3">
        <v>-0.18428301475235648</v>
      </c>
      <c r="AK103" s="8">
        <v>0.16495222978799398</v>
      </c>
      <c r="AL103" s="3"/>
      <c r="AM103" s="7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0.56345000000000001</v>
      </c>
      <c r="AT103" s="3">
        <v>0.69399</v>
      </c>
      <c r="AU103" s="3">
        <v>0.44823000000000002</v>
      </c>
      <c r="AV103" s="3">
        <v>0</v>
      </c>
      <c r="AW103" s="3">
        <v>0</v>
      </c>
      <c r="AX103" s="8">
        <v>0</v>
      </c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 spans="1:65">
      <c r="A104" s="3"/>
      <c r="B104" s="7">
        <v>6.6030000000000005E-2</v>
      </c>
      <c r="C104" s="3">
        <v>0.17610999999999999</v>
      </c>
      <c r="D104" s="3">
        <v>-7.3150000000000007E-2</v>
      </c>
      <c r="E104" s="3">
        <v>-6.0159999999999998E-2</v>
      </c>
      <c r="F104" s="3">
        <v>8.2919999999999994E-2</v>
      </c>
      <c r="G104" s="3">
        <v>0.1145</v>
      </c>
      <c r="H104" s="3">
        <v>-2.3029999999999998E-2</v>
      </c>
      <c r="I104" s="3">
        <v>0.13416</v>
      </c>
      <c r="J104" s="3">
        <v>3.8437800000000002</v>
      </c>
      <c r="K104" s="3">
        <v>3.5000000000000001E-3</v>
      </c>
      <c r="L104" s="3">
        <v>2.6020000000000001E-2</v>
      </c>
      <c r="M104" s="8">
        <v>1.0300000000000001E-3</v>
      </c>
      <c r="N104" s="3"/>
      <c r="O104" s="3"/>
      <c r="P104" s="3"/>
      <c r="Q104" s="3"/>
      <c r="R104" s="3"/>
      <c r="S104" s="7">
        <v>-8.5870474271846006E-2</v>
      </c>
      <c r="T104" s="3">
        <v>-0.287035364283244</v>
      </c>
      <c r="U104" s="3">
        <v>-0.35653202038750198</v>
      </c>
      <c r="V104" s="3">
        <v>-0.27845022416446696</v>
      </c>
      <c r="W104" s="3">
        <v>-0.217460199737009</v>
      </c>
      <c r="X104" s="3">
        <v>0.19836228817201898</v>
      </c>
      <c r="Y104" s="7">
        <v>-0.30975843661580882</v>
      </c>
      <c r="Z104" s="3">
        <v>-0.66410207860563297</v>
      </c>
      <c r="AA104" s="3">
        <v>3.3298034680095165</v>
      </c>
      <c r="AB104" s="3">
        <v>-2.1985079552338006E-2</v>
      </c>
      <c r="AC104" s="3">
        <v>-2.4715094194006002E-2</v>
      </c>
      <c r="AD104" s="8">
        <v>1.3857293547229999E-2</v>
      </c>
      <c r="AE104" s="3"/>
      <c r="AF104" s="7">
        <v>-8.5882354955996998E-2</v>
      </c>
      <c r="AG104" s="3">
        <v>-0.28700679710018195</v>
      </c>
      <c r="AH104" s="3">
        <v>-0.35653202038750198</v>
      </c>
      <c r="AI104" s="3">
        <v>-0.27878411793991098</v>
      </c>
      <c r="AJ104" s="3">
        <v>-0.21735441092593197</v>
      </c>
      <c r="AK104" s="8">
        <v>0.19861067662717247</v>
      </c>
      <c r="AL104" s="3"/>
      <c r="AM104" s="7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5.6279999999999997E-2</v>
      </c>
      <c r="AT104" s="3">
        <v>0.50905</v>
      </c>
      <c r="AU104" s="3">
        <v>-0.85889000000000004</v>
      </c>
      <c r="AV104" s="3">
        <v>0</v>
      </c>
      <c r="AW104" s="3">
        <v>0</v>
      </c>
      <c r="AX104" s="8">
        <v>0</v>
      </c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 spans="1:65">
      <c r="A105" s="3"/>
      <c r="B105" s="7">
        <v>-8.1180000000000002E-2</v>
      </c>
      <c r="C105" s="3">
        <v>-0.12214</v>
      </c>
      <c r="D105" s="3">
        <v>6.0569999999999999E-2</v>
      </c>
      <c r="E105" s="3">
        <v>3.5500000000000002E-3</v>
      </c>
      <c r="F105" s="3">
        <v>-8.8800000000000004E-2</v>
      </c>
      <c r="G105" s="3">
        <v>-0.10882</v>
      </c>
      <c r="H105" s="3">
        <v>-1.1000000000000001E-3</v>
      </c>
      <c r="I105" s="3">
        <v>1.5800000000000002E-2</v>
      </c>
      <c r="J105" s="3">
        <v>3.5000000000000001E-3</v>
      </c>
      <c r="K105" s="3">
        <v>2.1623899999999998</v>
      </c>
      <c r="L105" s="3">
        <v>0.1244</v>
      </c>
      <c r="M105" s="8">
        <v>-5.47E-3</v>
      </c>
      <c r="N105" s="3"/>
      <c r="O105" s="3"/>
      <c r="P105" s="3"/>
      <c r="Q105" s="3"/>
      <c r="R105" s="3"/>
      <c r="S105" s="7">
        <v>4.650687337304199E-2</v>
      </c>
      <c r="T105" s="3">
        <v>0.24014782682865299</v>
      </c>
      <c r="U105" s="3">
        <v>0.279118011715355</v>
      </c>
      <c r="V105" s="3">
        <v>0.18755950175161903</v>
      </c>
      <c r="W105" s="3">
        <v>0.154271981423273</v>
      </c>
      <c r="X105" s="3">
        <v>-0.12233541634037698</v>
      </c>
      <c r="Y105" s="7">
        <v>-1.3535015630886002E-2</v>
      </c>
      <c r="Z105" s="3">
        <v>-1.0955192690538001E-2</v>
      </c>
      <c r="AA105" s="3">
        <v>-2.1985079552338006E-2</v>
      </c>
      <c r="AB105" s="3">
        <v>3.1904601701628992</v>
      </c>
      <c r="AC105" s="3">
        <v>1.506590057082837</v>
      </c>
      <c r="AD105" s="8">
        <v>1.0746324051277372</v>
      </c>
      <c r="AE105" s="3"/>
      <c r="AF105" s="7">
        <v>4.6433799376389487E-2</v>
      </c>
      <c r="AG105" s="3">
        <v>0.23992491331127799</v>
      </c>
      <c r="AH105" s="3">
        <v>0.27878411793991098</v>
      </c>
      <c r="AI105" s="3">
        <v>0.18755950175161901</v>
      </c>
      <c r="AJ105" s="3">
        <v>0.15372438073627298</v>
      </c>
      <c r="AK105" s="8">
        <v>-0.12224199717471099</v>
      </c>
      <c r="AL105" s="3"/>
      <c r="AM105" s="7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f t="array" ref="AV105:AX107">O100:Q102</f>
        <v>-0.82423000000000002</v>
      </c>
      <c r="AW105" s="3">
        <v>0.50917000000000001</v>
      </c>
      <c r="AX105" s="8">
        <v>0.24776999999999999</v>
      </c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spans="1:65">
      <c r="A106" s="3"/>
      <c r="B106" s="7">
        <v>8.047E-2</v>
      </c>
      <c r="C106" s="3">
        <v>0.22785</v>
      </c>
      <c r="D106" s="3">
        <v>-8.2640000000000005E-2</v>
      </c>
      <c r="E106" s="3">
        <v>-8.813E-2</v>
      </c>
      <c r="F106" s="3">
        <v>8.1850000000000006E-2</v>
      </c>
      <c r="G106" s="3">
        <v>0.10195</v>
      </c>
      <c r="H106" s="3">
        <v>1.018E-2</v>
      </c>
      <c r="I106" s="3">
        <v>9.5E-4</v>
      </c>
      <c r="J106" s="3">
        <v>2.6020000000000001E-2</v>
      </c>
      <c r="K106" s="3">
        <v>0.1244</v>
      </c>
      <c r="L106" s="3">
        <v>6.5945</v>
      </c>
      <c r="M106" s="8">
        <v>-0.15386</v>
      </c>
      <c r="N106" s="3"/>
      <c r="O106" s="3"/>
      <c r="P106" s="3"/>
      <c r="Q106" s="3"/>
      <c r="R106" s="3"/>
      <c r="S106" s="7">
        <v>0.11816932776132</v>
      </c>
      <c r="T106" s="3">
        <v>0.18452962997090899</v>
      </c>
      <c r="U106" s="3">
        <v>0.21724862211485496</v>
      </c>
      <c r="V106" s="3">
        <v>0.15317678004927301</v>
      </c>
      <c r="W106" s="3">
        <v>4.432019536466901E-2</v>
      </c>
      <c r="X106" s="3">
        <v>-0.11051948087574498</v>
      </c>
      <c r="Y106" s="7">
        <v>-3.9811390858540017E-3</v>
      </c>
      <c r="Z106" s="3">
        <v>5.5769533125399687E-4</v>
      </c>
      <c r="AA106" s="3">
        <v>-2.4715094194006006E-2</v>
      </c>
      <c r="AB106" s="3">
        <v>1.5065900570828366</v>
      </c>
      <c r="AC106" s="3">
        <v>4.3613682158984624</v>
      </c>
      <c r="AD106" s="8">
        <v>1.5398071800613966</v>
      </c>
      <c r="AE106" s="3"/>
      <c r="AF106" s="7">
        <v>0.118199535071021</v>
      </c>
      <c r="AG106" s="3">
        <v>0.18428301475235651</v>
      </c>
      <c r="AH106" s="3">
        <v>0.217354410925932</v>
      </c>
      <c r="AI106" s="3">
        <v>0.15372438073627298</v>
      </c>
      <c r="AJ106" s="3">
        <v>4.4320195364669003E-2</v>
      </c>
      <c r="AK106" s="8">
        <v>-0.11071044396363749</v>
      </c>
      <c r="AL106" s="3"/>
      <c r="AM106" s="7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0.56345000000000001</v>
      </c>
      <c r="AW106" s="3">
        <v>0.69399</v>
      </c>
      <c r="AX106" s="8">
        <v>0.44823000000000002</v>
      </c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 spans="1:65" ht="15" thickBot="1">
      <c r="A107" s="3"/>
      <c r="B107" s="9">
        <v>1.9439999999999999E-2</v>
      </c>
      <c r="C107" s="10">
        <v>0.46760000000000002</v>
      </c>
      <c r="D107" s="10">
        <v>-0.11391</v>
      </c>
      <c r="E107" s="10">
        <v>-0.10778</v>
      </c>
      <c r="F107" s="10">
        <v>0.10166</v>
      </c>
      <c r="G107" s="10">
        <v>0.31988</v>
      </c>
      <c r="H107" s="10">
        <v>-9.4599999999999997E-3</v>
      </c>
      <c r="I107" s="10">
        <v>-5.3060000000000003E-2</v>
      </c>
      <c r="J107" s="10">
        <v>1.0300000000000001E-3</v>
      </c>
      <c r="K107" s="10">
        <v>-5.47E-3</v>
      </c>
      <c r="L107" s="10">
        <v>-0.15386</v>
      </c>
      <c r="M107" s="11">
        <v>2.48868</v>
      </c>
      <c r="N107" s="3"/>
      <c r="O107" s="3"/>
      <c r="P107" s="3"/>
      <c r="Q107" s="3"/>
      <c r="R107" s="3"/>
      <c r="S107" s="9">
        <v>-0.15040970140372101</v>
      </c>
      <c r="T107" s="10">
        <v>-0.16516853426534797</v>
      </c>
      <c r="U107" s="10">
        <v>-0.19885906508232601</v>
      </c>
      <c r="V107" s="10">
        <v>-0.12214857800904499</v>
      </c>
      <c r="W107" s="10">
        <v>-0.11090140705152998</v>
      </c>
      <c r="X107" s="10">
        <v>0.17339826943605602</v>
      </c>
      <c r="Y107" s="9">
        <v>1.6097509651452003E-2</v>
      </c>
      <c r="Z107" s="10">
        <v>4.5671585226120005E-2</v>
      </c>
      <c r="AA107" s="10">
        <v>1.3857293547230001E-2</v>
      </c>
      <c r="AB107" s="10">
        <v>1.0746324051277369</v>
      </c>
      <c r="AC107" s="10">
        <v>1.5398071800613971</v>
      </c>
      <c r="AD107" s="11">
        <v>3.6937714591840418</v>
      </c>
      <c r="AE107" s="3"/>
      <c r="AF107" s="9">
        <v>-0.1501941840698775</v>
      </c>
      <c r="AG107" s="10">
        <v>-0.16495222978799401</v>
      </c>
      <c r="AH107" s="10">
        <v>-0.19861067662717252</v>
      </c>
      <c r="AI107" s="10">
        <v>-0.12224199717471099</v>
      </c>
      <c r="AJ107" s="10">
        <v>-0.11071044396363748</v>
      </c>
      <c r="AK107" s="11">
        <v>0.17339826943605602</v>
      </c>
      <c r="AL107" s="3"/>
      <c r="AM107" s="9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5.6279999999999997E-2</v>
      </c>
      <c r="AW107" s="10">
        <v>0.50905</v>
      </c>
      <c r="AX107" s="11">
        <v>-0.85889000000000004</v>
      </c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spans="1:6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spans="1:65" ht="15" thickBot="1">
      <c r="B109" s="46" t="s">
        <v>77</v>
      </c>
    </row>
    <row r="110" spans="1:65">
      <c r="B110" s="43">
        <v>2.3417400000000002</v>
      </c>
      <c r="C110" s="35">
        <v>-7.7410000000000007E-2</v>
      </c>
      <c r="D110" s="35">
        <v>-8.6E-3</v>
      </c>
      <c r="E110" s="35">
        <v>-9.0000000000000006E-5</v>
      </c>
      <c r="F110" s="35">
        <v>2.5300000000000001E-3</v>
      </c>
      <c r="G110" s="35">
        <v>8.0300000000000007E-3</v>
      </c>
      <c r="H110" s="35">
        <v>-3.0899999999999999E-3</v>
      </c>
      <c r="I110" s="35">
        <v>1.5900000000000001E-3</v>
      </c>
      <c r="J110" s="35">
        <v>-4.8599999999999997E-3</v>
      </c>
      <c r="K110" s="35">
        <v>-2.2100000000000002E-3</v>
      </c>
      <c r="L110" s="35">
        <v>-5.2599999999999999E-3</v>
      </c>
      <c r="M110" s="41">
        <v>1.1E-4</v>
      </c>
      <c r="O110" s="43">
        <v>-0.82374000000000003</v>
      </c>
      <c r="P110" s="35">
        <v>0.50936999999999999</v>
      </c>
      <c r="Q110" s="41">
        <v>0.24898000000000001</v>
      </c>
      <c r="S110" s="4">
        <f t="array" ref="S110:AD121">MMULT(MMULT(AM110:AX121,B110:M121),TRANSPOSE(AM110:AX121))</f>
        <v>2.4503565979978466</v>
      </c>
      <c r="T110" s="5">
        <v>0.11583492095913905</v>
      </c>
      <c r="U110" s="5">
        <v>-0.30790419789911894</v>
      </c>
      <c r="V110" s="5">
        <v>-5.4100610478019992E-3</v>
      </c>
      <c r="W110" s="5">
        <v>4.2357492357850014E-3</v>
      </c>
      <c r="X110" s="5">
        <v>1.8508803425486997E-2</v>
      </c>
      <c r="Y110" s="4">
        <v>6.5384951869410001E-3</v>
      </c>
      <c r="Z110" s="5">
        <v>1.972849085603E-3</v>
      </c>
      <c r="AA110" s="5">
        <v>-5.0639278484939992E-3</v>
      </c>
      <c r="AB110" s="5">
        <v>-2.3903348843919989E-3</v>
      </c>
      <c r="AC110" s="5">
        <v>-6.5526816938489994E-3</v>
      </c>
      <c r="AD110" s="6">
        <v>-4.7477978530679988E-3</v>
      </c>
      <c r="AF110" s="4">
        <f t="array" ref="AF110:AH112">0.5*(Y110:AA112+S116:U118)</f>
        <v>6.5384951869410009E-3</v>
      </c>
      <c r="AG110" s="5">
        <v>1.9712407224110003E-3</v>
      </c>
      <c r="AH110" s="5">
        <v>-5.0681384004740001E-3</v>
      </c>
      <c r="AI110" s="5">
        <f t="array" ref="AI110:AK112">0.5*(AB110:AD112-V116:X118)</f>
        <v>-2.394876348461499E-3</v>
      </c>
      <c r="AJ110" s="5">
        <v>-6.5504926275534994E-3</v>
      </c>
      <c r="AK110" s="6">
        <v>-4.7470138441254991E-3</v>
      </c>
      <c r="AM110" s="4">
        <f t="array" ref="AM110:AO112">O110:Q112</f>
        <v>-0.82374000000000003</v>
      </c>
      <c r="AN110" s="5">
        <v>0.50936999999999999</v>
      </c>
      <c r="AO110" s="5">
        <v>0.24898000000000001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6">
        <v>0</v>
      </c>
    </row>
    <row r="111" spans="1:65">
      <c r="B111" s="31">
        <v>-7.7410000000000007E-2</v>
      </c>
      <c r="C111">
        <v>2.1619000000000002</v>
      </c>
      <c r="D111">
        <v>2.4469999999999999E-2</v>
      </c>
      <c r="E111">
        <v>1.6969999999999999E-2</v>
      </c>
      <c r="F111">
        <v>1.6580000000000001E-2</v>
      </c>
      <c r="G111">
        <v>-1.0919999999999999E-2</v>
      </c>
      <c r="H111">
        <v>1.58E-3</v>
      </c>
      <c r="I111">
        <v>-3.6000000000000002E-4</v>
      </c>
      <c r="J111">
        <v>2.49E-3</v>
      </c>
      <c r="K111">
        <v>-1.0300000000000001E-3</v>
      </c>
      <c r="L111">
        <v>3.62E-3</v>
      </c>
      <c r="M111" s="38">
        <v>1.1299999999999999E-3</v>
      </c>
      <c r="O111" s="31">
        <v>0.56413000000000002</v>
      </c>
      <c r="P111">
        <v>0.69250999999999996</v>
      </c>
      <c r="Q111" s="38">
        <v>0.44966</v>
      </c>
      <c r="S111" s="7">
        <v>0.11583492095913883</v>
      </c>
      <c r="T111" s="3">
        <v>2.4687643441012423</v>
      </c>
      <c r="U111" s="3">
        <v>-0.59537993624363306</v>
      </c>
      <c r="V111" s="3">
        <v>-9.9538746359899809E-4</v>
      </c>
      <c r="W111" s="3">
        <v>1.4877522762142997E-2</v>
      </c>
      <c r="X111" s="3">
        <v>1.7660331166497997E-2</v>
      </c>
      <c r="Y111" s="7">
        <v>1.9696323592190003E-3</v>
      </c>
      <c r="Z111" s="3">
        <v>2.8909794635499999E-4</v>
      </c>
      <c r="AA111" s="3">
        <v>-1.4258499887850001E-3</v>
      </c>
      <c r="AB111" s="3">
        <v>-1.9524763762180002E-3</v>
      </c>
      <c r="AC111" s="3">
        <v>-1.3714332821100003E-3</v>
      </c>
      <c r="AD111" s="8">
        <v>-2.3811452018579998E-3</v>
      </c>
      <c r="AF111" s="7">
        <v>1.9712407224109999E-3</v>
      </c>
      <c r="AG111" s="3">
        <v>2.8909794635499994E-4</v>
      </c>
      <c r="AH111" s="3">
        <v>-1.4255537541264999E-3</v>
      </c>
      <c r="AI111" s="3">
        <v>-1.954922905238E-3</v>
      </c>
      <c r="AJ111" s="3">
        <v>-1.3672873635149998E-3</v>
      </c>
      <c r="AK111" s="8">
        <v>-2.3729915753E-3</v>
      </c>
      <c r="AM111" s="7">
        <v>0.56413000000000002</v>
      </c>
      <c r="AN111" s="3">
        <v>0.69250999999999996</v>
      </c>
      <c r="AO111" s="3">
        <v>0.44966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8">
        <v>0</v>
      </c>
    </row>
    <row r="112" spans="1:65" ht="15" thickBot="1">
      <c r="B112" s="31">
        <v>-8.6E-3</v>
      </c>
      <c r="C112">
        <v>2.4469999999999999E-2</v>
      </c>
      <c r="D112">
        <v>3.6417799999999998</v>
      </c>
      <c r="E112">
        <v>-3.31E-3</v>
      </c>
      <c r="F112">
        <v>1.3140000000000001E-2</v>
      </c>
      <c r="G112">
        <v>-1.2619999999999999E-2</v>
      </c>
      <c r="H112">
        <v>4.8700000000000002E-3</v>
      </c>
      <c r="I112">
        <v>-2.5000000000000001E-3</v>
      </c>
      <c r="J112">
        <v>6.3600000000000002E-3</v>
      </c>
      <c r="K112">
        <v>2.8E-3</v>
      </c>
      <c r="L112">
        <v>8.0499999999999999E-3</v>
      </c>
      <c r="M112" s="38">
        <v>2.2000000000000001E-4</v>
      </c>
      <c r="O112" s="32">
        <v>5.663E-2</v>
      </c>
      <c r="P112" s="33">
        <v>0.51085999999999998</v>
      </c>
      <c r="Q112" s="39">
        <v>-0.85780000000000001</v>
      </c>
      <c r="S112" s="7">
        <v>-0.30790419789911883</v>
      </c>
      <c r="T112" s="3">
        <v>-0.59537993624363295</v>
      </c>
      <c r="U112" s="3">
        <v>3.2263259940200499</v>
      </c>
      <c r="V112" s="3">
        <v>-9.4103121509849993E-3</v>
      </c>
      <c r="W112" s="3">
        <v>7.2124504287139988E-3</v>
      </c>
      <c r="X112" s="3">
        <v>-5.5973216750930021E-3</v>
      </c>
      <c r="Y112" s="7">
        <v>-5.072348952454001E-3</v>
      </c>
      <c r="Z112" s="3">
        <v>-1.4252575194679997E-3</v>
      </c>
      <c r="AA112" s="3">
        <v>2.9824143762089998E-3</v>
      </c>
      <c r="AB112" s="3">
        <v>3.0872604059799973E-4</v>
      </c>
      <c r="AC112" s="3">
        <v>5.6099573153789994E-3</v>
      </c>
      <c r="AD112" s="8">
        <v>2.5640462285939996E-3</v>
      </c>
      <c r="AF112" s="7">
        <v>-5.068138400474001E-3</v>
      </c>
      <c r="AG112" s="3">
        <v>-1.4255537541264999E-3</v>
      </c>
      <c r="AH112" s="3">
        <v>2.9824143762090002E-3</v>
      </c>
      <c r="AI112" s="3">
        <v>3.0853976247199974E-4</v>
      </c>
      <c r="AJ112" s="3">
        <v>5.6127795706844997E-3</v>
      </c>
      <c r="AK112" s="8">
        <v>2.5621785692190001E-3</v>
      </c>
      <c r="AM112" s="7">
        <v>5.663E-2</v>
      </c>
      <c r="AN112" s="3">
        <v>0.51085999999999998</v>
      </c>
      <c r="AO112" s="3">
        <v>-0.85780000000000001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8">
        <v>0</v>
      </c>
    </row>
    <row r="113" spans="2:50" ht="15" thickBot="1">
      <c r="B113" s="31">
        <v>-9.0000000000000006E-5</v>
      </c>
      <c r="C113">
        <v>1.6969999999999999E-2</v>
      </c>
      <c r="D113">
        <v>-3.31E-3</v>
      </c>
      <c r="E113">
        <v>2.0429400000000002</v>
      </c>
      <c r="F113">
        <v>0.10957</v>
      </c>
      <c r="G113">
        <v>7.2400000000000006E-2</v>
      </c>
      <c r="H113">
        <v>2.2100000000000002E-3</v>
      </c>
      <c r="I113">
        <v>1.0399999999999999E-3</v>
      </c>
      <c r="J113">
        <v>2.8E-3</v>
      </c>
      <c r="K113">
        <v>3.0400000000000002E-3</v>
      </c>
      <c r="L113">
        <v>3.29E-3</v>
      </c>
      <c r="M113" s="38">
        <v>-3.1700000000000001E-3</v>
      </c>
      <c r="S113" s="7">
        <v>-5.4100610478020001E-3</v>
      </c>
      <c r="T113" s="3">
        <v>-9.9538746359899982E-4</v>
      </c>
      <c r="U113" s="3">
        <v>-9.4103121509849993E-3</v>
      </c>
      <c r="V113" s="3">
        <v>2.9648324834801709</v>
      </c>
      <c r="W113" s="3">
        <v>1.3742826627240561</v>
      </c>
      <c r="X113" s="3">
        <v>1.023962429594637</v>
      </c>
      <c r="Y113" s="7">
        <v>2.399417812531E-3</v>
      </c>
      <c r="Z113" s="3">
        <v>1.9573694342580003E-3</v>
      </c>
      <c r="AA113" s="3">
        <v>-3.0835348434600052E-4</v>
      </c>
      <c r="AB113" s="3">
        <v>-4.0700937051400018E-4</v>
      </c>
      <c r="AC113" s="3">
        <v>-1.8336923058699965E-4</v>
      </c>
      <c r="AD113" s="8">
        <v>-3.4065623653559999E-3</v>
      </c>
      <c r="AF113" s="7">
        <f t="array" ref="AF113:AH115">0.5*(Y113:AA115-S119:U121)</f>
        <v>2.3948763484614999E-3</v>
      </c>
      <c r="AG113" s="3">
        <v>1.954922905238E-3</v>
      </c>
      <c r="AH113" s="3">
        <v>-3.0853976247200039E-4</v>
      </c>
      <c r="AI113" s="3">
        <f t="array" ref="AI113:AK115">0.5*(AB113:AD115+V119:X121)</f>
        <v>-4.0700937051400045E-4</v>
      </c>
      <c r="AJ113" s="3">
        <v>-1.7987560730950002E-4</v>
      </c>
      <c r="AK113" s="8">
        <v>-3.4074040451490002E-3</v>
      </c>
      <c r="AM113" s="7">
        <v>0</v>
      </c>
      <c r="AN113" s="3">
        <v>0</v>
      </c>
      <c r="AO113" s="3">
        <v>0</v>
      </c>
      <c r="AP113" s="3">
        <f t="array" ref="AP113:AR115">O110:Q112</f>
        <v>-0.82374000000000003</v>
      </c>
      <c r="AQ113" s="3">
        <v>0.50936999999999999</v>
      </c>
      <c r="AR113" s="3">
        <v>0.24898000000000001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8">
        <v>0</v>
      </c>
    </row>
    <row r="114" spans="2:50">
      <c r="B114" s="31">
        <v>2.5300000000000001E-3</v>
      </c>
      <c r="C114">
        <v>1.6580000000000001E-2</v>
      </c>
      <c r="D114">
        <v>1.3140000000000001E-2</v>
      </c>
      <c r="E114">
        <v>0.10957</v>
      </c>
      <c r="F114">
        <v>6.0359100000000003</v>
      </c>
      <c r="G114">
        <v>2.98E-3</v>
      </c>
      <c r="H114">
        <v>5.2700000000000004E-3</v>
      </c>
      <c r="I114">
        <v>-3.62E-3</v>
      </c>
      <c r="J114">
        <v>8.0400000000000003E-3</v>
      </c>
      <c r="K114">
        <v>3.29E-3</v>
      </c>
      <c r="L114">
        <v>9.92E-3</v>
      </c>
      <c r="M114" s="38">
        <v>1.09E-3</v>
      </c>
      <c r="O114" s="43">
        <v>0.82403000000000004</v>
      </c>
      <c r="P114" s="35">
        <v>-0.50929000000000002</v>
      </c>
      <c r="Q114" s="41">
        <v>0.24817</v>
      </c>
      <c r="S114" s="7">
        <v>4.2357492357849996E-3</v>
      </c>
      <c r="T114" s="3">
        <v>1.4877522762142999E-2</v>
      </c>
      <c r="U114" s="3">
        <v>7.2124504287139997E-3</v>
      </c>
      <c r="V114" s="3">
        <v>1.3742826627240559</v>
      </c>
      <c r="W114" s="3">
        <v>4.1041844632172504</v>
      </c>
      <c r="X114" s="3">
        <v>1.3720153698213262</v>
      </c>
      <c r="Y114" s="7">
        <v>6.5483035612580003E-3</v>
      </c>
      <c r="Z114" s="3">
        <v>1.3631414449199993E-3</v>
      </c>
      <c r="AA114" s="3">
        <v>-5.6156018259899999E-3</v>
      </c>
      <c r="AB114" s="3">
        <v>-1.763819840319999E-4</v>
      </c>
      <c r="AC114" s="3">
        <v>-9.5732440375039998E-3</v>
      </c>
      <c r="AD114" s="8">
        <v>-2.9592238588889994E-3</v>
      </c>
      <c r="AF114" s="7">
        <v>6.5504926275535003E-3</v>
      </c>
      <c r="AG114" s="3">
        <v>1.3672873635149998E-3</v>
      </c>
      <c r="AH114" s="3">
        <v>-5.6127795706844997E-3</v>
      </c>
      <c r="AI114" s="3">
        <v>-1.7987560730949988E-4</v>
      </c>
      <c r="AJ114" s="3">
        <v>-9.573244037503998E-3</v>
      </c>
      <c r="AK114" s="8">
        <v>-2.9667013854469994E-3</v>
      </c>
      <c r="AM114" s="7">
        <v>0</v>
      </c>
      <c r="AN114" s="3">
        <v>0</v>
      </c>
      <c r="AO114" s="3">
        <v>0</v>
      </c>
      <c r="AP114" s="3">
        <v>0.56413000000000002</v>
      </c>
      <c r="AQ114" s="3">
        <v>0.69250999999999996</v>
      </c>
      <c r="AR114" s="3">
        <v>0.44966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8">
        <v>0</v>
      </c>
    </row>
    <row r="115" spans="2:50" ht="15" thickBot="1">
      <c r="B115" s="31">
        <v>8.0300000000000007E-3</v>
      </c>
      <c r="C115">
        <v>-1.0919999999999999E-2</v>
      </c>
      <c r="D115">
        <v>-1.2619999999999999E-2</v>
      </c>
      <c r="E115">
        <v>7.2400000000000006E-2</v>
      </c>
      <c r="F115">
        <v>2.98E-3</v>
      </c>
      <c r="G115">
        <v>2.1523599999999998</v>
      </c>
      <c r="H115">
        <v>1.1E-4</v>
      </c>
      <c r="I115">
        <v>1.1199999999999999E-3</v>
      </c>
      <c r="J115">
        <v>-2.0000000000000001E-4</v>
      </c>
      <c r="K115">
        <v>3.1700000000000001E-3</v>
      </c>
      <c r="L115">
        <v>-1.09E-3</v>
      </c>
      <c r="M115" s="38">
        <v>-1.7099999999999999E-3</v>
      </c>
      <c r="O115" s="31">
        <v>-0.56369999999999998</v>
      </c>
      <c r="P115">
        <v>-0.69325999999999999</v>
      </c>
      <c r="Q115" s="38">
        <v>0.44902999999999998</v>
      </c>
      <c r="S115" s="7">
        <v>1.8508803425486997E-2</v>
      </c>
      <c r="T115" s="3">
        <v>1.7660331166497997E-2</v>
      </c>
      <c r="U115" s="3">
        <v>-5.5973216750930012E-3</v>
      </c>
      <c r="V115" s="3">
        <v>1.0239624295946368</v>
      </c>
      <c r="W115" s="3">
        <v>1.3720153698213267</v>
      </c>
      <c r="X115" s="3">
        <v>3.1622362935102935</v>
      </c>
      <c r="Y115" s="7">
        <v>4.7462298351830003E-3</v>
      </c>
      <c r="Z115" s="3">
        <v>2.3648379487419997E-3</v>
      </c>
      <c r="AA115" s="3">
        <v>-2.560310909844001E-3</v>
      </c>
      <c r="AB115" s="3">
        <v>-3.4082457249419999E-3</v>
      </c>
      <c r="AC115" s="3">
        <v>-2.9741789120049994E-3</v>
      </c>
      <c r="AD115" s="8">
        <v>-4.6897385363609996E-3</v>
      </c>
      <c r="AF115" s="9">
        <v>4.7470138441255E-3</v>
      </c>
      <c r="AG115" s="10">
        <v>2.3729915752999996E-3</v>
      </c>
      <c r="AH115" s="10">
        <v>-2.5621785692190001E-3</v>
      </c>
      <c r="AI115" s="10">
        <v>-3.4074040451490002E-3</v>
      </c>
      <c r="AJ115" s="10">
        <v>-2.9667013854469994E-3</v>
      </c>
      <c r="AK115" s="11">
        <v>-4.6897385363609996E-3</v>
      </c>
      <c r="AM115" s="7">
        <v>0</v>
      </c>
      <c r="AN115" s="3">
        <v>0</v>
      </c>
      <c r="AO115" s="3">
        <v>0</v>
      </c>
      <c r="AP115" s="3">
        <v>5.663E-2</v>
      </c>
      <c r="AQ115" s="3">
        <v>0.51085999999999998</v>
      </c>
      <c r="AR115" s="3">
        <v>-0.85780000000000001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8">
        <v>0</v>
      </c>
    </row>
    <row r="116" spans="2:50" ht="15" thickBot="1">
      <c r="B116" s="31">
        <v>-3.0899999999999999E-3</v>
      </c>
      <c r="C116">
        <v>1.58E-3</v>
      </c>
      <c r="D116">
        <v>4.8700000000000002E-3</v>
      </c>
      <c r="E116">
        <v>2.2100000000000002E-3</v>
      </c>
      <c r="F116">
        <v>5.2700000000000004E-3</v>
      </c>
      <c r="G116">
        <v>1.1E-4</v>
      </c>
      <c r="H116">
        <v>2.3444799999999999</v>
      </c>
      <c r="I116">
        <v>-8.1339999999999996E-2</v>
      </c>
      <c r="J116">
        <v>1.291E-2</v>
      </c>
      <c r="K116">
        <v>4.4000000000000002E-4</v>
      </c>
      <c r="L116">
        <v>-2.2899999999999999E-3</v>
      </c>
      <c r="M116" s="38">
        <v>7.1000000000000004E-3</v>
      </c>
      <c r="O116" s="32">
        <v>-5.6640000000000003E-2</v>
      </c>
      <c r="P116" s="33">
        <v>-0.50990999999999997</v>
      </c>
      <c r="Q116" s="39">
        <v>-0.85836000000000001</v>
      </c>
      <c r="S116" s="4">
        <v>6.5384951869410009E-3</v>
      </c>
      <c r="T116" s="5">
        <v>1.9696323592190007E-3</v>
      </c>
      <c r="U116" s="5">
        <v>-5.072348952454001E-3</v>
      </c>
      <c r="V116" s="5">
        <v>2.3994178125309991E-3</v>
      </c>
      <c r="W116" s="5">
        <v>6.5483035612579994E-3</v>
      </c>
      <c r="X116" s="5">
        <v>4.7462298351829994E-3</v>
      </c>
      <c r="Y116" s="4">
        <v>2.4577064575204881</v>
      </c>
      <c r="Z116" s="5">
        <v>0.11775791609605779</v>
      </c>
      <c r="AA116" s="5">
        <v>-0.31227382259312725</v>
      </c>
      <c r="AB116" s="5">
        <v>5.8629740384639993E-3</v>
      </c>
      <c r="AC116" s="5">
        <v>-4.7963240092550015E-3</v>
      </c>
      <c r="AD116" s="6">
        <v>-1.7172809960205003E-2</v>
      </c>
      <c r="AF116" s="4">
        <f t="array" ref="AF116:AK121">TRANSPOSE(AF110:AK115)</f>
        <v>6.5384951869410009E-3</v>
      </c>
      <c r="AG116" s="5">
        <v>1.9712407224109999E-3</v>
      </c>
      <c r="AH116" s="5">
        <v>-5.068138400474001E-3</v>
      </c>
      <c r="AI116" s="5">
        <v>2.3948763484614999E-3</v>
      </c>
      <c r="AJ116" s="5">
        <v>6.5504926275535003E-3</v>
      </c>
      <c r="AK116" s="6">
        <v>4.7470138441255E-3</v>
      </c>
      <c r="AM116" s="7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f t="array" ref="AS116:AU118">O114:Q116</f>
        <v>0.82403000000000004</v>
      </c>
      <c r="AT116" s="3">
        <v>-0.50929000000000002</v>
      </c>
      <c r="AU116" s="3">
        <v>0.24817</v>
      </c>
      <c r="AV116" s="3">
        <v>0</v>
      </c>
      <c r="AW116" s="3">
        <v>0</v>
      </c>
      <c r="AX116" s="8">
        <v>0</v>
      </c>
    </row>
    <row r="117" spans="2:50">
      <c r="B117" s="31">
        <v>1.5900000000000001E-3</v>
      </c>
      <c r="C117">
        <v>-3.6000000000000002E-4</v>
      </c>
      <c r="D117">
        <v>-2.5000000000000001E-3</v>
      </c>
      <c r="E117">
        <v>1.0399999999999999E-3</v>
      </c>
      <c r="F117">
        <v>-3.62E-3</v>
      </c>
      <c r="G117">
        <v>1.1199999999999999E-3</v>
      </c>
      <c r="H117">
        <v>-8.1339999999999996E-2</v>
      </c>
      <c r="I117">
        <v>2.1587399999999999</v>
      </c>
      <c r="J117">
        <v>-3.083E-2</v>
      </c>
      <c r="K117">
        <v>-1.7069999999999998E-2</v>
      </c>
      <c r="L117">
        <v>-1.562E-2</v>
      </c>
      <c r="M117" s="38">
        <v>-1.047E-2</v>
      </c>
      <c r="S117" s="7">
        <v>1.972849085603E-3</v>
      </c>
      <c r="T117" s="3">
        <v>2.8909794635499989E-4</v>
      </c>
      <c r="U117" s="3">
        <v>-1.425257519468E-3</v>
      </c>
      <c r="V117" s="3">
        <v>1.9573694342579998E-3</v>
      </c>
      <c r="W117" s="3">
        <v>1.3631414449199995E-3</v>
      </c>
      <c r="X117" s="3">
        <v>2.3648379487419997E-3</v>
      </c>
      <c r="Y117" s="7">
        <v>0.11775791609605807</v>
      </c>
      <c r="Z117" s="3">
        <v>2.4664538502028579</v>
      </c>
      <c r="AA117" s="3">
        <v>-0.59876303936320519</v>
      </c>
      <c r="AB117" s="3">
        <v>1.8588730705849971E-3</v>
      </c>
      <c r="AC117" s="3">
        <v>-1.4386546814847998E-2</v>
      </c>
      <c r="AD117" s="8">
        <v>-1.6808399330885997E-2</v>
      </c>
      <c r="AF117" s="7">
        <v>1.9712407224110003E-3</v>
      </c>
      <c r="AG117" s="3">
        <v>2.8909794635499994E-4</v>
      </c>
      <c r="AH117" s="3">
        <v>-1.4255537541264999E-3</v>
      </c>
      <c r="AI117" s="3">
        <v>1.954922905238E-3</v>
      </c>
      <c r="AJ117" s="3">
        <v>1.3672873635149998E-3</v>
      </c>
      <c r="AK117" s="8">
        <v>2.3729915752999996E-3</v>
      </c>
      <c r="AM117" s="7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-0.56369999999999998</v>
      </c>
      <c r="AT117" s="3">
        <v>-0.69325999999999999</v>
      </c>
      <c r="AU117" s="3">
        <v>0.44902999999999998</v>
      </c>
      <c r="AV117" s="3">
        <v>0</v>
      </c>
      <c r="AW117" s="3">
        <v>0</v>
      </c>
      <c r="AX117" s="8">
        <v>0</v>
      </c>
    </row>
    <row r="118" spans="2:50">
      <c r="B118" s="31">
        <v>-4.8599999999999997E-3</v>
      </c>
      <c r="C118">
        <v>2.49E-3</v>
      </c>
      <c r="D118">
        <v>6.3600000000000002E-3</v>
      </c>
      <c r="E118">
        <v>2.8E-3</v>
      </c>
      <c r="F118">
        <v>8.0400000000000003E-3</v>
      </c>
      <c r="G118">
        <v>-2.0000000000000001E-4</v>
      </c>
      <c r="H118">
        <v>1.291E-2</v>
      </c>
      <c r="I118">
        <v>-3.083E-2</v>
      </c>
      <c r="J118">
        <v>3.6447400000000001</v>
      </c>
      <c r="K118">
        <v>-2.2100000000000002E-3</v>
      </c>
      <c r="L118">
        <v>1.2200000000000001E-2</v>
      </c>
      <c r="M118" s="38">
        <v>1.1520000000000001E-2</v>
      </c>
      <c r="S118" s="7">
        <v>-5.0639278484940001E-3</v>
      </c>
      <c r="T118" s="3">
        <v>-1.4258499887850001E-3</v>
      </c>
      <c r="U118" s="3">
        <v>2.9824143762090007E-3</v>
      </c>
      <c r="V118" s="3">
        <v>-3.0835348434599981E-4</v>
      </c>
      <c r="W118" s="3">
        <v>-5.6156018259900008E-3</v>
      </c>
      <c r="X118" s="3">
        <v>-2.5603109098440002E-3</v>
      </c>
      <c r="Y118" s="7">
        <v>-0.31227382259312697</v>
      </c>
      <c r="Z118" s="3">
        <v>-0.59876303936320496</v>
      </c>
      <c r="AA118" s="3">
        <v>3.2237589990109861</v>
      </c>
      <c r="AB118" s="3">
        <v>8.6970918979739995E-3</v>
      </c>
      <c r="AC118" s="3">
        <v>-6.5370526072229982E-3</v>
      </c>
      <c r="AD118" s="8">
        <v>4.8636057098340006E-3</v>
      </c>
      <c r="AF118" s="7">
        <v>-5.0681384004740001E-3</v>
      </c>
      <c r="AG118" s="3">
        <v>-1.4255537541264999E-3</v>
      </c>
      <c r="AH118" s="3">
        <v>2.9824143762090002E-3</v>
      </c>
      <c r="AI118" s="3">
        <v>-3.0853976247200039E-4</v>
      </c>
      <c r="AJ118" s="3">
        <v>-5.6127795706844997E-3</v>
      </c>
      <c r="AK118" s="8">
        <v>-2.5621785692190001E-3</v>
      </c>
      <c r="AM118" s="7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-5.6640000000000003E-2</v>
      </c>
      <c r="AT118" s="3">
        <v>-0.50990999999999997</v>
      </c>
      <c r="AU118" s="3">
        <v>-0.85836000000000001</v>
      </c>
      <c r="AV118" s="3">
        <v>0</v>
      </c>
      <c r="AW118" s="3">
        <v>0</v>
      </c>
      <c r="AX118" s="8">
        <v>0</v>
      </c>
    </row>
    <row r="119" spans="2:50">
      <c r="B119" s="31">
        <v>-2.2100000000000002E-3</v>
      </c>
      <c r="C119">
        <v>-1.0300000000000001E-3</v>
      </c>
      <c r="D119">
        <v>2.8E-3</v>
      </c>
      <c r="E119">
        <v>3.0400000000000002E-3</v>
      </c>
      <c r="F119">
        <v>3.29E-3</v>
      </c>
      <c r="G119">
        <v>3.1700000000000001E-3</v>
      </c>
      <c r="H119">
        <v>4.4000000000000002E-4</v>
      </c>
      <c r="I119">
        <v>-1.7069999999999998E-2</v>
      </c>
      <c r="J119">
        <v>-2.2100000000000002E-3</v>
      </c>
      <c r="K119">
        <v>2.0436000000000001</v>
      </c>
      <c r="L119">
        <v>0.10605000000000001</v>
      </c>
      <c r="M119" s="38">
        <v>-7.2590000000000002E-2</v>
      </c>
      <c r="S119" s="7">
        <v>-2.3903348843919998E-3</v>
      </c>
      <c r="T119" s="3">
        <v>-1.952476376218E-3</v>
      </c>
      <c r="U119" s="3">
        <v>3.0872604059800027E-4</v>
      </c>
      <c r="V119" s="3">
        <v>-4.0700937051400073E-4</v>
      </c>
      <c r="W119" s="3">
        <v>-1.7638198403200039E-4</v>
      </c>
      <c r="X119" s="3">
        <v>-3.4082457249420004E-3</v>
      </c>
      <c r="Y119" s="7">
        <v>5.8629740384639993E-3</v>
      </c>
      <c r="Z119" s="3">
        <v>1.8588730705849997E-3</v>
      </c>
      <c r="AA119" s="3">
        <v>8.6970918979739978E-3</v>
      </c>
      <c r="AB119" s="3">
        <v>2.9696832502263333</v>
      </c>
      <c r="AC119" s="3">
        <v>1.378244509583318</v>
      </c>
      <c r="AD119" s="8">
        <v>1.0284019716984509</v>
      </c>
      <c r="AF119" s="7">
        <v>-2.394876348461499E-3</v>
      </c>
      <c r="AG119" s="3">
        <v>-1.954922905238E-3</v>
      </c>
      <c r="AH119" s="3">
        <v>3.0853976247199974E-4</v>
      </c>
      <c r="AI119" s="3">
        <v>-4.0700937051400045E-4</v>
      </c>
      <c r="AJ119" s="3">
        <v>-1.7987560730949988E-4</v>
      </c>
      <c r="AK119" s="8">
        <v>-3.4074040451490002E-3</v>
      </c>
      <c r="AM119" s="7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f t="array" ref="AV119:AX121">O114:Q116</f>
        <v>0.82403000000000004</v>
      </c>
      <c r="AW119" s="3">
        <v>-0.50929000000000002</v>
      </c>
      <c r="AX119" s="8">
        <v>0.24817</v>
      </c>
    </row>
    <row r="120" spans="2:50">
      <c r="B120" s="31">
        <v>-5.2599999999999999E-3</v>
      </c>
      <c r="C120">
        <v>3.62E-3</v>
      </c>
      <c r="D120">
        <v>8.0499999999999999E-3</v>
      </c>
      <c r="E120">
        <v>3.29E-3</v>
      </c>
      <c r="F120">
        <v>9.92E-3</v>
      </c>
      <c r="G120">
        <v>-1.09E-3</v>
      </c>
      <c r="H120">
        <v>-2.2899999999999999E-3</v>
      </c>
      <c r="I120">
        <v>-1.562E-2</v>
      </c>
      <c r="J120">
        <v>1.2200000000000001E-2</v>
      </c>
      <c r="K120">
        <v>0.10605000000000001</v>
      </c>
      <c r="L120">
        <v>6.0479799999999999</v>
      </c>
      <c r="M120" s="38">
        <v>1.8600000000000001E-3</v>
      </c>
      <c r="S120" s="7">
        <v>-6.5526816938489994E-3</v>
      </c>
      <c r="T120" s="3">
        <v>-1.3714332821100003E-3</v>
      </c>
      <c r="U120" s="3">
        <v>5.6099573153789994E-3</v>
      </c>
      <c r="V120" s="3">
        <v>-1.8336923058699986E-4</v>
      </c>
      <c r="W120" s="3">
        <v>-9.573244037503998E-3</v>
      </c>
      <c r="X120" s="3">
        <v>-2.9741789120049994E-3</v>
      </c>
      <c r="Y120" s="7">
        <v>-4.7963240092549998E-3</v>
      </c>
      <c r="Z120" s="3">
        <v>-1.4386546814847998E-2</v>
      </c>
      <c r="AA120" s="3">
        <v>-6.5370526072229991E-3</v>
      </c>
      <c r="AB120" s="3">
        <v>1.378244509583318</v>
      </c>
      <c r="AC120" s="3">
        <v>4.1083264123603911</v>
      </c>
      <c r="AD120" s="8">
        <v>1.3760827905463557</v>
      </c>
      <c r="AF120" s="7">
        <v>-6.5504926275534994E-3</v>
      </c>
      <c r="AG120" s="3">
        <v>-1.3672873635149998E-3</v>
      </c>
      <c r="AH120" s="3">
        <v>5.6127795706844997E-3</v>
      </c>
      <c r="AI120" s="3">
        <v>-1.7987560730950002E-4</v>
      </c>
      <c r="AJ120" s="3">
        <v>-9.573244037503998E-3</v>
      </c>
      <c r="AK120" s="8">
        <v>-2.9667013854469994E-3</v>
      </c>
      <c r="AM120" s="7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-0.56369999999999998</v>
      </c>
      <c r="AW120" s="3">
        <v>-0.69325999999999999</v>
      </c>
      <c r="AX120" s="8">
        <v>0.44902999999999998</v>
      </c>
    </row>
    <row r="121" spans="2:50" ht="15" thickBot="1">
      <c r="B121" s="32">
        <v>1.1E-4</v>
      </c>
      <c r="C121" s="33">
        <v>1.1299999999999999E-3</v>
      </c>
      <c r="D121" s="33">
        <v>2.2000000000000001E-4</v>
      </c>
      <c r="E121" s="33">
        <v>-3.1700000000000001E-3</v>
      </c>
      <c r="F121" s="33">
        <v>1.09E-3</v>
      </c>
      <c r="G121" s="33">
        <v>-1.7099999999999999E-3</v>
      </c>
      <c r="H121" s="33">
        <v>7.1000000000000004E-3</v>
      </c>
      <c r="I121" s="33">
        <v>-1.047E-2</v>
      </c>
      <c r="J121" s="33">
        <v>1.1520000000000001E-2</v>
      </c>
      <c r="K121" s="33">
        <v>-7.2590000000000002E-2</v>
      </c>
      <c r="L121" s="33">
        <v>1.8600000000000001E-3</v>
      </c>
      <c r="M121" s="39">
        <v>2.1513100000000001</v>
      </c>
      <c r="S121" s="9">
        <v>-4.7477978530679997E-3</v>
      </c>
      <c r="T121" s="10">
        <v>-2.3811452018579994E-3</v>
      </c>
      <c r="U121" s="10">
        <v>2.5640462285939991E-3</v>
      </c>
      <c r="V121" s="10">
        <v>-3.4065623653559999E-3</v>
      </c>
      <c r="W121" s="10">
        <v>-2.959223858888999E-3</v>
      </c>
      <c r="X121" s="10">
        <v>-4.6897385363609996E-3</v>
      </c>
      <c r="Y121" s="9">
        <v>-1.7172809960205003E-2</v>
      </c>
      <c r="Z121" s="10">
        <v>-1.6808399330886001E-2</v>
      </c>
      <c r="AA121" s="10">
        <v>4.8636057098340006E-3</v>
      </c>
      <c r="AB121" s="10">
        <v>1.0284019716984507</v>
      </c>
      <c r="AC121" s="10">
        <v>1.3760827905463553</v>
      </c>
      <c r="AD121" s="11">
        <v>3.1648223685388137</v>
      </c>
      <c r="AF121" s="9">
        <v>-4.7470138441254991E-3</v>
      </c>
      <c r="AG121" s="10">
        <v>-2.3729915753E-3</v>
      </c>
      <c r="AH121" s="10">
        <v>2.5621785692190001E-3</v>
      </c>
      <c r="AI121" s="10">
        <v>-3.4074040451490002E-3</v>
      </c>
      <c r="AJ121" s="10">
        <v>-2.9667013854469994E-3</v>
      </c>
      <c r="AK121" s="11">
        <v>-4.6897385363609996E-3</v>
      </c>
      <c r="AM121" s="9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-5.6640000000000003E-2</v>
      </c>
      <c r="AW121" s="10">
        <v>-0.50990999999999997</v>
      </c>
      <c r="AX121" s="11">
        <v>-0.85836000000000001</v>
      </c>
    </row>
    <row r="123" spans="2:50" ht="15" thickBot="1">
      <c r="B123" s="46" t="s">
        <v>78</v>
      </c>
    </row>
    <row r="124" spans="2:50">
      <c r="B124" s="43">
        <v>2.48482</v>
      </c>
      <c r="C124" s="35">
        <v>-0.16159999999999999</v>
      </c>
      <c r="D124" s="35">
        <v>-3.2099999999999997E-2</v>
      </c>
      <c r="E124" s="35">
        <v>-2.8E-3</v>
      </c>
      <c r="F124" s="35">
        <v>-2.9E-4</v>
      </c>
      <c r="G124" s="35">
        <v>2.2300000000000002E-3</v>
      </c>
      <c r="H124" s="35">
        <v>-2.7E-4</v>
      </c>
      <c r="I124" s="35">
        <v>-6.9999999999999999E-4</v>
      </c>
      <c r="J124" s="35">
        <v>6.9999999999999994E-5</v>
      </c>
      <c r="K124" s="35">
        <v>-1.6100000000000001E-3</v>
      </c>
      <c r="L124" s="35">
        <v>0</v>
      </c>
      <c r="M124" s="41">
        <v>4.2999999999999999E-4</v>
      </c>
      <c r="O124" s="43">
        <v>-0.82396999999999998</v>
      </c>
      <c r="P124" s="35">
        <v>0.50871999999999995</v>
      </c>
      <c r="Q124" s="41">
        <v>0.24956</v>
      </c>
      <c r="S124" s="4">
        <f t="array" ref="S124:AD135">MMULT(MMULT(AM124:AX135,B124:M135),TRANSPOSE(AM124:AX135))</f>
        <v>2.6865843035460655</v>
      </c>
      <c r="T124" s="5">
        <v>0.16566793461694179</v>
      </c>
      <c r="U124" s="5">
        <v>-0.31479239553714</v>
      </c>
      <c r="V124" s="5">
        <v>1.0452349042799962E-4</v>
      </c>
      <c r="W124" s="5">
        <v>3.746984607856E-3</v>
      </c>
      <c r="X124" s="5">
        <v>7.4534399973800037E-4</v>
      </c>
      <c r="Y124" s="4">
        <v>1.4326550116049996E-3</v>
      </c>
      <c r="Z124" s="5">
        <v>1.8885476169060002E-3</v>
      </c>
      <c r="AA124" s="5">
        <v>3.9827315579999724E-6</v>
      </c>
      <c r="AB124" s="5">
        <v>-7.4872761861500008E-4</v>
      </c>
      <c r="AC124" s="5">
        <v>-3.4720907054199983E-4</v>
      </c>
      <c r="AD124" s="6">
        <v>-3.9442269095000003E-4</v>
      </c>
      <c r="AF124" s="4">
        <f t="array" ref="AF124:AH126">0.5*(Y124:AA126+S130:U132)</f>
        <v>1.4326550116049999E-3</v>
      </c>
      <c r="AG124" s="5">
        <v>1.8875665632105002E-3</v>
      </c>
      <c r="AH124" s="5">
        <v>7.3259545890001602E-6</v>
      </c>
      <c r="AI124" s="5">
        <f t="array" ref="AI124:AK126">0.5*(AB124:AD126-V130:X132)</f>
        <v>-7.497844430900001E-4</v>
      </c>
      <c r="AJ124" s="5">
        <v>-3.4756176135849982E-4</v>
      </c>
      <c r="AK124" s="6">
        <v>-3.9487113479500001E-4</v>
      </c>
      <c r="AM124" s="4">
        <f t="array" ref="AM124:AO126">O124:Q126</f>
        <v>-0.82396999999999998</v>
      </c>
      <c r="AN124" s="5">
        <v>0.50871999999999995</v>
      </c>
      <c r="AO124" s="5">
        <v>0.24956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6">
        <v>0</v>
      </c>
    </row>
    <row r="125" spans="2:50">
      <c r="B125" s="31">
        <v>-0.16159999999999999</v>
      </c>
      <c r="C125">
        <v>2.2882899999999999</v>
      </c>
      <c r="D125">
        <v>9.4640000000000002E-2</v>
      </c>
      <c r="E125">
        <v>-2.0200000000000001E-3</v>
      </c>
      <c r="F125">
        <v>-5.4000000000000001E-4</v>
      </c>
      <c r="G125">
        <v>4.9800000000000001E-3</v>
      </c>
      <c r="H125">
        <v>-6.9999999999999999E-4</v>
      </c>
      <c r="I125">
        <v>1.7099999999999999E-3</v>
      </c>
      <c r="J125">
        <v>2.3900000000000002E-3</v>
      </c>
      <c r="K125">
        <v>-2.97E-3</v>
      </c>
      <c r="L125">
        <v>-1.48E-3</v>
      </c>
      <c r="M125" s="38">
        <v>1.2E-4</v>
      </c>
      <c r="O125" s="31">
        <v>0.56393000000000004</v>
      </c>
      <c r="P125">
        <v>0.69328000000000001</v>
      </c>
      <c r="Q125" s="38">
        <v>0.44872000000000001</v>
      </c>
      <c r="S125" s="7">
        <v>0.16566793461694168</v>
      </c>
      <c r="T125" s="3">
        <v>2.564998165672546</v>
      </c>
      <c r="U125" s="3">
        <v>-0.63621140242625196</v>
      </c>
      <c r="V125" s="3">
        <v>5.1607413631720002E-3</v>
      </c>
      <c r="W125" s="3">
        <v>4.9833200569120006E-3</v>
      </c>
      <c r="X125" s="3">
        <v>-2.1613625984419995E-3</v>
      </c>
      <c r="Y125" s="7">
        <v>1.8865855095150002E-3</v>
      </c>
      <c r="Z125" s="3">
        <v>1.742742178822E-3</v>
      </c>
      <c r="AA125" s="3">
        <v>-6.069009819899999E-4</v>
      </c>
      <c r="AB125" s="3">
        <v>1.2052394211950004E-3</v>
      </c>
      <c r="AC125" s="3">
        <v>-1.499885361546E-3</v>
      </c>
      <c r="AD125" s="8">
        <v>-1.419485497618E-3</v>
      </c>
      <c r="AF125" s="7">
        <v>1.8875665632105002E-3</v>
      </c>
      <c r="AG125" s="3">
        <v>1.742742178822E-3</v>
      </c>
      <c r="AH125" s="3">
        <v>-6.0260890916300001E-4</v>
      </c>
      <c r="AI125" s="3">
        <v>1.2118088439910003E-3</v>
      </c>
      <c r="AJ125" s="3">
        <v>-1.5061670028265002E-3</v>
      </c>
      <c r="AK125" s="8">
        <v>-1.4208334927060002E-3</v>
      </c>
      <c r="AM125" s="7">
        <v>0.56393000000000004</v>
      </c>
      <c r="AN125" s="3">
        <v>0.69328000000000001</v>
      </c>
      <c r="AO125" s="3">
        <v>0.44872000000000001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8">
        <v>0</v>
      </c>
    </row>
    <row r="126" spans="2:50" ht="15" thickBot="1">
      <c r="B126" s="31">
        <v>-3.2099999999999997E-2</v>
      </c>
      <c r="C126">
        <v>9.4640000000000002E-2</v>
      </c>
      <c r="D126">
        <v>3.7679100000000001</v>
      </c>
      <c r="E126">
        <v>3.16E-3</v>
      </c>
      <c r="F126">
        <v>1.2290000000000001E-2</v>
      </c>
      <c r="G126">
        <v>1.49E-3</v>
      </c>
      <c r="H126">
        <v>6.9999999999999994E-5</v>
      </c>
      <c r="I126">
        <v>2.3800000000000002E-3</v>
      </c>
      <c r="J126">
        <v>1.7000000000000001E-4</v>
      </c>
      <c r="K126">
        <v>2.3400000000000001E-3</v>
      </c>
      <c r="L126">
        <v>-2.7999999999999998E-4</v>
      </c>
      <c r="M126" s="38">
        <v>1.16E-3</v>
      </c>
      <c r="O126" s="32">
        <v>5.5259999999999997E-2</v>
      </c>
      <c r="P126" s="33">
        <v>0.51046000000000002</v>
      </c>
      <c r="Q126" s="39">
        <v>-0.85811999999999999</v>
      </c>
      <c r="S126" s="7">
        <v>-0.31479239553714011</v>
      </c>
      <c r="T126" s="3">
        <v>-0.63621140242625207</v>
      </c>
      <c r="U126" s="3">
        <v>3.2894379044307644</v>
      </c>
      <c r="V126" s="3">
        <v>-1.9559845056759989E-3</v>
      </c>
      <c r="W126" s="3">
        <v>-9.0894234883639978E-3</v>
      </c>
      <c r="X126" s="3">
        <v>-6.9376999188359998E-3</v>
      </c>
      <c r="Y126" s="7">
        <v>1.0669177620000185E-5</v>
      </c>
      <c r="Z126" s="3">
        <v>-5.9831683633599991E-4</v>
      </c>
      <c r="AA126" s="3">
        <v>-1.565374037388E-3</v>
      </c>
      <c r="AB126" s="3">
        <v>2.4889633319700004E-3</v>
      </c>
      <c r="AC126" s="3">
        <v>-2.802017247818E-3</v>
      </c>
      <c r="AD126" s="8">
        <v>3.1945503509399998E-4</v>
      </c>
      <c r="AF126" s="7">
        <v>7.3259545890001602E-6</v>
      </c>
      <c r="AG126" s="3">
        <v>-6.026089091629998E-4</v>
      </c>
      <c r="AH126" s="3">
        <v>-1.5653740373879998E-3</v>
      </c>
      <c r="AI126" s="3">
        <v>2.4834542652605006E-3</v>
      </c>
      <c r="AJ126" s="3">
        <v>-2.8061776105005E-3</v>
      </c>
      <c r="AK126" s="8">
        <v>3.1594348438799993E-4</v>
      </c>
      <c r="AM126" s="7">
        <v>5.5259999999999997E-2</v>
      </c>
      <c r="AN126" s="3">
        <v>0.51046000000000002</v>
      </c>
      <c r="AO126" s="3">
        <v>-0.85811999999999999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8">
        <v>0</v>
      </c>
    </row>
    <row r="127" spans="2:50" ht="15" thickBot="1">
      <c r="B127" s="31">
        <v>-2.8E-3</v>
      </c>
      <c r="C127">
        <v>-2.0200000000000001E-3</v>
      </c>
      <c r="D127">
        <v>3.16E-3</v>
      </c>
      <c r="E127">
        <v>2.22879</v>
      </c>
      <c r="F127">
        <v>2.673E-2</v>
      </c>
      <c r="G127">
        <v>3.1480000000000001E-2</v>
      </c>
      <c r="H127">
        <v>1.6199999999999999E-3</v>
      </c>
      <c r="I127">
        <v>2.98E-3</v>
      </c>
      <c r="J127">
        <v>-2.33E-3</v>
      </c>
      <c r="K127">
        <v>1.189E-2</v>
      </c>
      <c r="L127">
        <v>7.2999999999999996E-4</v>
      </c>
      <c r="M127" s="38">
        <v>5.0400000000000002E-3</v>
      </c>
      <c r="S127" s="7">
        <v>1.0452349042799989E-4</v>
      </c>
      <c r="T127" s="3">
        <v>5.1607413631720002E-3</v>
      </c>
      <c r="U127" s="3">
        <v>-1.9559845056760002E-3</v>
      </c>
      <c r="V127" s="3">
        <v>3.1962109362083271</v>
      </c>
      <c r="W127" s="3">
        <v>1.3473196545418848</v>
      </c>
      <c r="X127" s="3">
        <v>1.063837965791528</v>
      </c>
      <c r="Y127" s="7">
        <v>7.5084126756500003E-4</v>
      </c>
      <c r="Z127" s="3">
        <v>-1.2183782667870003E-3</v>
      </c>
      <c r="AA127" s="3">
        <v>-2.4779451985509999E-3</v>
      </c>
      <c r="AB127" s="3">
        <v>5.1281837668499999E-3</v>
      </c>
      <c r="AC127" s="3">
        <v>-7.3086515632120007E-3</v>
      </c>
      <c r="AD127" s="8">
        <v>3.3667072318620001E-3</v>
      </c>
      <c r="AF127" s="7">
        <f t="array" ref="AF127:AH129">0.5*(Y127:AA129-S133:U135)</f>
        <v>7.4978444309E-4</v>
      </c>
      <c r="AG127" s="3">
        <v>-1.2118088439910003E-3</v>
      </c>
      <c r="AH127" s="3">
        <v>-2.4834542652604997E-3</v>
      </c>
      <c r="AI127" s="3">
        <f t="array" ref="AI127:AK129">0.5*(AB127:AD129+V133:X135)</f>
        <v>5.1281837668499999E-3</v>
      </c>
      <c r="AJ127" s="3">
        <v>-7.3186443893710007E-3</v>
      </c>
      <c r="AK127" s="8">
        <v>3.3665998309010004E-3</v>
      </c>
      <c r="AM127" s="7">
        <v>0</v>
      </c>
      <c r="AN127" s="3">
        <v>0</v>
      </c>
      <c r="AO127" s="3">
        <v>0</v>
      </c>
      <c r="AP127" s="3">
        <f t="array" ref="AP127:AR129">O124:Q126</f>
        <v>-0.82396999999999998</v>
      </c>
      <c r="AQ127" s="3">
        <v>0.50871999999999995</v>
      </c>
      <c r="AR127" s="3">
        <v>0.24956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8">
        <v>0</v>
      </c>
    </row>
    <row r="128" spans="2:50">
      <c r="B128" s="31">
        <v>-2.9E-4</v>
      </c>
      <c r="C128">
        <v>-5.4000000000000001E-4</v>
      </c>
      <c r="D128">
        <v>1.2290000000000001E-2</v>
      </c>
      <c r="E128">
        <v>2.673E-2</v>
      </c>
      <c r="F128">
        <v>6.2178399999999998</v>
      </c>
      <c r="G128">
        <v>-0.15240999999999999</v>
      </c>
      <c r="H128">
        <v>0</v>
      </c>
      <c r="I128">
        <v>1.49E-3</v>
      </c>
      <c r="J128">
        <v>2.7E-4</v>
      </c>
      <c r="K128">
        <v>7.3999999999999999E-4</v>
      </c>
      <c r="L128">
        <v>-4.0000000000000002E-4</v>
      </c>
      <c r="M128" s="38">
        <v>2.4000000000000001E-4</v>
      </c>
      <c r="O128" s="43">
        <v>-0.82420000000000004</v>
      </c>
      <c r="P128" s="35">
        <v>0.50849999999999995</v>
      </c>
      <c r="Q128" s="41">
        <v>0.24925</v>
      </c>
      <c r="S128" s="7">
        <v>3.746984607856E-3</v>
      </c>
      <c r="T128" s="3">
        <v>4.9833200569120006E-3</v>
      </c>
      <c r="U128" s="3">
        <v>-9.0894234883639995E-3</v>
      </c>
      <c r="V128" s="3">
        <v>1.3473196545418844</v>
      </c>
      <c r="W128" s="3">
        <v>4.1175704063252949</v>
      </c>
      <c r="X128" s="3">
        <v>1.4053399634329442</v>
      </c>
      <c r="Y128" s="7">
        <v>3.4791445217499992E-4</v>
      </c>
      <c r="Z128" s="3">
        <v>1.5124486441070004E-3</v>
      </c>
      <c r="AA128" s="3">
        <v>2.8103379731830003E-3</v>
      </c>
      <c r="AB128" s="3">
        <v>-7.3286372155300017E-3</v>
      </c>
      <c r="AC128" s="3">
        <v>6.1702753042560008E-3</v>
      </c>
      <c r="AD128" s="8">
        <v>-6.1115011417000003E-4</v>
      </c>
      <c r="AF128" s="7">
        <v>3.4756176135849993E-4</v>
      </c>
      <c r="AG128" s="3">
        <v>1.5061670028265002E-3</v>
      </c>
      <c r="AH128" s="3">
        <v>2.8061776105005004E-3</v>
      </c>
      <c r="AI128" s="3">
        <v>-7.3186443893710016E-3</v>
      </c>
      <c r="AJ128" s="3">
        <v>6.1702753042560008E-3</v>
      </c>
      <c r="AK128" s="8">
        <v>-6.116205603210001E-4</v>
      </c>
      <c r="AM128" s="7">
        <v>0</v>
      </c>
      <c r="AN128" s="3">
        <v>0</v>
      </c>
      <c r="AO128" s="3">
        <v>0</v>
      </c>
      <c r="AP128" s="3">
        <v>0.56393000000000004</v>
      </c>
      <c r="AQ128" s="3">
        <v>0.69328000000000001</v>
      </c>
      <c r="AR128" s="3">
        <v>0.44872000000000001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8">
        <v>0</v>
      </c>
    </row>
    <row r="129" spans="2:50" ht="15" thickBot="1">
      <c r="B129" s="31">
        <v>2.2300000000000002E-3</v>
      </c>
      <c r="C129">
        <v>4.9800000000000001E-3</v>
      </c>
      <c r="D129">
        <v>1.49E-3</v>
      </c>
      <c r="E129">
        <v>3.1480000000000001E-2</v>
      </c>
      <c r="F129">
        <v>-0.15240999999999999</v>
      </c>
      <c r="G129">
        <v>2.3752</v>
      </c>
      <c r="H129">
        <v>-4.2999999999999999E-4</v>
      </c>
      <c r="I129">
        <v>-1.2E-4</v>
      </c>
      <c r="J129">
        <v>-1.16E-3</v>
      </c>
      <c r="K129">
        <v>5.0499999999999998E-3</v>
      </c>
      <c r="L129">
        <v>2.4000000000000001E-4</v>
      </c>
      <c r="M129" s="38">
        <v>-3.4399999999999999E-3</v>
      </c>
      <c r="O129" s="31">
        <v>0.56361000000000006</v>
      </c>
      <c r="P129">
        <v>0.69371000000000005</v>
      </c>
      <c r="Q129" s="38">
        <v>0.44845000000000002</v>
      </c>
      <c r="S129" s="7">
        <v>7.4534399973800059E-4</v>
      </c>
      <c r="T129" s="3">
        <v>-2.161362598442E-3</v>
      </c>
      <c r="U129" s="3">
        <v>-6.9376999188360006E-3</v>
      </c>
      <c r="V129" s="3">
        <v>1.063837965791528</v>
      </c>
      <c r="W129" s="3">
        <v>1.4053399634329442</v>
      </c>
      <c r="X129" s="3">
        <v>3.5080553316983565</v>
      </c>
      <c r="Y129" s="7">
        <v>3.9531957864E-4</v>
      </c>
      <c r="Z129" s="3">
        <v>1.4221814877940001E-3</v>
      </c>
      <c r="AA129" s="3">
        <v>-3.1243193368199994E-4</v>
      </c>
      <c r="AB129" s="3">
        <v>3.3664924299399998E-3</v>
      </c>
      <c r="AC129" s="3">
        <v>-6.1209100647200039E-4</v>
      </c>
      <c r="AD129" s="8">
        <v>-3.2484940990759998E-3</v>
      </c>
      <c r="AF129" s="9">
        <v>3.9487113479500001E-4</v>
      </c>
      <c r="AG129" s="10">
        <v>1.4208334927059999E-3</v>
      </c>
      <c r="AH129" s="10">
        <v>-3.1594348438799999E-4</v>
      </c>
      <c r="AI129" s="10">
        <v>3.366599830901E-3</v>
      </c>
      <c r="AJ129" s="10">
        <v>-6.1162056032100032E-4</v>
      </c>
      <c r="AK129" s="11">
        <v>-3.2484940990759998E-3</v>
      </c>
      <c r="AM129" s="7">
        <v>0</v>
      </c>
      <c r="AN129" s="3">
        <v>0</v>
      </c>
      <c r="AO129" s="3">
        <v>0</v>
      </c>
      <c r="AP129" s="3">
        <v>5.5259999999999997E-2</v>
      </c>
      <c r="AQ129" s="3">
        <v>0.51046000000000002</v>
      </c>
      <c r="AR129" s="3">
        <v>-0.85811999999999999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8">
        <v>0</v>
      </c>
    </row>
    <row r="130" spans="2:50" ht="15" thickBot="1">
      <c r="B130" s="31">
        <v>-2.7E-4</v>
      </c>
      <c r="C130">
        <v>-6.9999999999999999E-4</v>
      </c>
      <c r="D130">
        <v>6.9999999999999994E-5</v>
      </c>
      <c r="E130">
        <v>1.6199999999999999E-3</v>
      </c>
      <c r="F130">
        <v>0</v>
      </c>
      <c r="G130">
        <v>-4.2999999999999999E-4</v>
      </c>
      <c r="H130">
        <v>2.4858699999999998</v>
      </c>
      <c r="I130">
        <v>-0.16300999999999999</v>
      </c>
      <c r="J130">
        <v>-3.3119999999999997E-2</v>
      </c>
      <c r="K130">
        <v>2.96E-3</v>
      </c>
      <c r="L130">
        <v>1.64E-3</v>
      </c>
      <c r="M130" s="38">
        <v>-1.9400000000000001E-3</v>
      </c>
      <c r="O130" s="32">
        <v>5.5129999999999998E-2</v>
      </c>
      <c r="P130" s="33">
        <v>0.51009000000000004</v>
      </c>
      <c r="Q130" s="39">
        <v>-0.85834999999999995</v>
      </c>
      <c r="S130" s="4">
        <v>1.4326550116050001E-3</v>
      </c>
      <c r="T130" s="5">
        <v>1.8865855095150002E-3</v>
      </c>
      <c r="U130" s="5">
        <v>1.0669177620000348E-5</v>
      </c>
      <c r="V130" s="5">
        <v>7.5084126756500003E-4</v>
      </c>
      <c r="W130" s="5">
        <v>3.4791445217499981E-4</v>
      </c>
      <c r="X130" s="5">
        <v>3.9531957863999994E-4</v>
      </c>
      <c r="Y130" s="4">
        <v>2.6885263148973002</v>
      </c>
      <c r="Z130" s="5">
        <v>0.16549766265557991</v>
      </c>
      <c r="AA130" s="5">
        <v>-0.31562239308383999</v>
      </c>
      <c r="AB130" s="5">
        <v>2.8657131677500066E-4</v>
      </c>
      <c r="AC130" s="5">
        <v>-3.907649387525E-3</v>
      </c>
      <c r="AD130" s="6">
        <v>-1.6112552769050003E-3</v>
      </c>
      <c r="AF130" s="4">
        <f t="array" ref="AF130:AK135">TRANSPOSE(AF124:AK129)</f>
        <v>1.4326550116049999E-3</v>
      </c>
      <c r="AG130" s="5">
        <v>1.8875665632105002E-3</v>
      </c>
      <c r="AH130" s="5">
        <v>7.3259545890001602E-6</v>
      </c>
      <c r="AI130" s="5">
        <v>7.4978444309E-4</v>
      </c>
      <c r="AJ130" s="5">
        <v>3.4756176135849993E-4</v>
      </c>
      <c r="AK130" s="6">
        <v>3.9487113479500001E-4</v>
      </c>
      <c r="AM130" s="7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f t="array" ref="AS130:AU132">O128:Q130</f>
        <v>-0.82420000000000004</v>
      </c>
      <c r="AT130" s="3">
        <v>0.50849999999999995</v>
      </c>
      <c r="AU130" s="3">
        <v>0.24925</v>
      </c>
      <c r="AV130" s="3">
        <v>0</v>
      </c>
      <c r="AW130" s="3">
        <v>0</v>
      </c>
      <c r="AX130" s="8">
        <v>0</v>
      </c>
    </row>
    <row r="131" spans="2:50">
      <c r="B131" s="31">
        <v>-6.9999999999999999E-4</v>
      </c>
      <c r="C131">
        <v>1.7099999999999999E-3</v>
      </c>
      <c r="D131">
        <v>2.3800000000000002E-3</v>
      </c>
      <c r="E131">
        <v>2.98E-3</v>
      </c>
      <c r="F131">
        <v>1.49E-3</v>
      </c>
      <c r="G131">
        <v>-1.2E-4</v>
      </c>
      <c r="H131">
        <v>-0.16300999999999999</v>
      </c>
      <c r="I131">
        <v>2.2866499999999998</v>
      </c>
      <c r="J131">
        <v>9.5519999999999994E-2</v>
      </c>
      <c r="K131">
        <v>1.6900000000000001E-3</v>
      </c>
      <c r="L131">
        <v>3.6000000000000002E-4</v>
      </c>
      <c r="M131" s="38">
        <v>-3.0000000000000001E-3</v>
      </c>
      <c r="S131" s="7">
        <v>1.888547616906E-3</v>
      </c>
      <c r="T131" s="3">
        <v>1.742742178822E-3</v>
      </c>
      <c r="U131" s="3">
        <v>-5.9831683633600023E-4</v>
      </c>
      <c r="V131" s="3">
        <v>-1.2183782667870003E-3</v>
      </c>
      <c r="W131" s="3">
        <v>1.5124486441070004E-3</v>
      </c>
      <c r="X131" s="3">
        <v>1.4221814877940003E-3</v>
      </c>
      <c r="Y131" s="7">
        <v>0.16549766265557975</v>
      </c>
      <c r="Z131" s="3">
        <v>2.5632197143036302</v>
      </c>
      <c r="AA131" s="3">
        <v>-0.63725237996940587</v>
      </c>
      <c r="AB131" s="3">
        <v>-3.3270599996750006E-3</v>
      </c>
      <c r="AC131" s="3">
        <v>-3.0369855564899998E-3</v>
      </c>
      <c r="AD131" s="8">
        <v>1.9240602795700002E-3</v>
      </c>
      <c r="AF131" s="7">
        <v>1.8875665632105002E-3</v>
      </c>
      <c r="AG131" s="3">
        <v>1.742742178822E-3</v>
      </c>
      <c r="AH131" s="3">
        <v>-6.026089091629998E-4</v>
      </c>
      <c r="AI131" s="3">
        <v>-1.2118088439910003E-3</v>
      </c>
      <c r="AJ131" s="3">
        <v>1.5061670028265002E-3</v>
      </c>
      <c r="AK131" s="8">
        <v>1.4208334927059999E-3</v>
      </c>
      <c r="AM131" s="7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0.56361000000000006</v>
      </c>
      <c r="AT131" s="3">
        <v>0.69371000000000005</v>
      </c>
      <c r="AU131" s="3">
        <v>0.44845000000000002</v>
      </c>
      <c r="AV131" s="3">
        <v>0</v>
      </c>
      <c r="AW131" s="3">
        <v>0</v>
      </c>
      <c r="AX131" s="8">
        <v>0</v>
      </c>
    </row>
    <row r="132" spans="2:50">
      <c r="B132" s="31">
        <v>6.9999999999999994E-5</v>
      </c>
      <c r="C132">
        <v>2.3900000000000002E-3</v>
      </c>
      <c r="D132">
        <v>1.7000000000000001E-4</v>
      </c>
      <c r="E132">
        <v>-2.33E-3</v>
      </c>
      <c r="F132">
        <v>2.7E-4</v>
      </c>
      <c r="G132">
        <v>-1.16E-3</v>
      </c>
      <c r="H132">
        <v>-3.3119999999999997E-2</v>
      </c>
      <c r="I132">
        <v>9.5519999999999994E-2</v>
      </c>
      <c r="J132">
        <v>3.7688000000000001</v>
      </c>
      <c r="K132">
        <v>-3.8E-3</v>
      </c>
      <c r="L132">
        <v>-8.8999999999999999E-3</v>
      </c>
      <c r="M132" s="38">
        <v>-1.49E-3</v>
      </c>
      <c r="S132" s="7">
        <v>3.982731558000135E-6</v>
      </c>
      <c r="T132" s="3">
        <v>-6.0690098198999979E-4</v>
      </c>
      <c r="U132" s="3">
        <v>-1.5653740373879998E-3</v>
      </c>
      <c r="V132" s="3">
        <v>-2.4779451985510004E-3</v>
      </c>
      <c r="W132" s="3">
        <v>2.8103379731830003E-3</v>
      </c>
      <c r="X132" s="3">
        <v>-3.1243193368199994E-4</v>
      </c>
      <c r="Y132" s="7">
        <v>-0.3156223930838401</v>
      </c>
      <c r="Z132" s="3">
        <v>-0.63725237996940598</v>
      </c>
      <c r="AA132" s="3">
        <v>3.2895641272895939</v>
      </c>
      <c r="AB132" s="3">
        <v>4.0132428164499964E-4</v>
      </c>
      <c r="AC132" s="3">
        <v>7.7450838164200009E-3</v>
      </c>
      <c r="AD132" s="8">
        <v>4.5803968324960006E-3</v>
      </c>
      <c r="AF132" s="7">
        <v>7.3259545890001602E-6</v>
      </c>
      <c r="AG132" s="3">
        <v>-6.0260890916300001E-4</v>
      </c>
      <c r="AH132" s="3">
        <v>-1.5653740373879998E-3</v>
      </c>
      <c r="AI132" s="3">
        <v>-2.4834542652604997E-3</v>
      </c>
      <c r="AJ132" s="3">
        <v>2.8061776105005004E-3</v>
      </c>
      <c r="AK132" s="8">
        <v>-3.1594348438799999E-4</v>
      </c>
      <c r="AM132" s="7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5.5129999999999998E-2</v>
      </c>
      <c r="AT132" s="3">
        <v>0.51009000000000004</v>
      </c>
      <c r="AU132" s="3">
        <v>-0.85834999999999995</v>
      </c>
      <c r="AV132" s="3">
        <v>0</v>
      </c>
      <c r="AW132" s="3">
        <v>0</v>
      </c>
      <c r="AX132" s="8">
        <v>0</v>
      </c>
    </row>
    <row r="133" spans="2:50">
      <c r="B133" s="31">
        <v>-1.6100000000000001E-3</v>
      </c>
      <c r="C133">
        <v>-2.97E-3</v>
      </c>
      <c r="D133">
        <v>2.3400000000000001E-3</v>
      </c>
      <c r="E133">
        <v>1.189E-2</v>
      </c>
      <c r="F133">
        <v>7.3999999999999999E-4</v>
      </c>
      <c r="G133">
        <v>5.0499999999999998E-3</v>
      </c>
      <c r="H133">
        <v>2.96E-3</v>
      </c>
      <c r="I133">
        <v>1.6900000000000001E-3</v>
      </c>
      <c r="J133">
        <v>-3.8E-3</v>
      </c>
      <c r="K133">
        <v>2.2301299999999999</v>
      </c>
      <c r="L133">
        <v>2.4289999999999999E-2</v>
      </c>
      <c r="M133" s="38">
        <v>3.1859999999999999E-2</v>
      </c>
      <c r="S133" s="7">
        <v>-7.4872761861499997E-4</v>
      </c>
      <c r="T133" s="3">
        <v>1.2052394211950004E-3</v>
      </c>
      <c r="U133" s="3">
        <v>2.48896333197E-3</v>
      </c>
      <c r="V133" s="3">
        <v>5.1281837668500007E-3</v>
      </c>
      <c r="W133" s="3">
        <v>-7.3286372155300008E-3</v>
      </c>
      <c r="X133" s="3">
        <v>3.3664924299400003E-3</v>
      </c>
      <c r="Y133" s="7">
        <v>2.8657131677500066E-4</v>
      </c>
      <c r="Z133" s="3">
        <v>-3.3270599996750006E-3</v>
      </c>
      <c r="AA133" s="3">
        <v>4.0132428164499898E-4</v>
      </c>
      <c r="AB133" s="3">
        <v>3.1987141294426995</v>
      </c>
      <c r="AC133" s="3">
        <v>1.3482942936904343</v>
      </c>
      <c r="AD133" s="8">
        <v>1.0643302966837247</v>
      </c>
      <c r="AF133" s="7">
        <v>-7.497844430900001E-4</v>
      </c>
      <c r="AG133" s="3">
        <v>1.2118088439910003E-3</v>
      </c>
      <c r="AH133" s="3">
        <v>2.4834542652605006E-3</v>
      </c>
      <c r="AI133" s="3">
        <v>5.1281837668499999E-3</v>
      </c>
      <c r="AJ133" s="3">
        <v>-7.3186443893710016E-3</v>
      </c>
      <c r="AK133" s="8">
        <v>3.366599830901E-3</v>
      </c>
      <c r="AM133" s="7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f t="array" ref="AV133:AX135">O128:Q130</f>
        <v>-0.82420000000000004</v>
      </c>
      <c r="AW133" s="3">
        <v>0.50849999999999995</v>
      </c>
      <c r="AX133" s="8">
        <v>0.24925</v>
      </c>
    </row>
    <row r="134" spans="2:50">
      <c r="B134" s="31">
        <v>0</v>
      </c>
      <c r="C134">
        <v>-1.48E-3</v>
      </c>
      <c r="D134">
        <v>-2.7999999999999998E-4</v>
      </c>
      <c r="E134">
        <v>7.2999999999999996E-4</v>
      </c>
      <c r="F134">
        <v>-4.0000000000000002E-4</v>
      </c>
      <c r="G134">
        <v>2.4000000000000001E-4</v>
      </c>
      <c r="H134">
        <v>1.64E-3</v>
      </c>
      <c r="I134">
        <v>3.6000000000000002E-4</v>
      </c>
      <c r="J134">
        <v>-8.8999999999999999E-3</v>
      </c>
      <c r="K134">
        <v>2.4289999999999999E-2</v>
      </c>
      <c r="L134">
        <v>6.2195099999999996</v>
      </c>
      <c r="M134" s="38">
        <v>-0.15175</v>
      </c>
      <c r="S134" s="7">
        <v>-3.4720907054199988E-4</v>
      </c>
      <c r="T134" s="3">
        <v>-1.499885361546E-3</v>
      </c>
      <c r="U134" s="3">
        <v>-2.8020172478180005E-3</v>
      </c>
      <c r="V134" s="3">
        <v>-7.3086515632120007E-3</v>
      </c>
      <c r="W134" s="3">
        <v>6.1702753042560008E-3</v>
      </c>
      <c r="X134" s="3">
        <v>-6.1209100647200017E-4</v>
      </c>
      <c r="Y134" s="7">
        <v>-3.9076493875250008E-3</v>
      </c>
      <c r="Z134" s="3">
        <v>-3.0369855564899998E-3</v>
      </c>
      <c r="AA134" s="3">
        <v>7.74508381642E-3</v>
      </c>
      <c r="AB134" s="3">
        <v>1.3482942936904347</v>
      </c>
      <c r="AC134" s="3">
        <v>4.1196029354425523</v>
      </c>
      <c r="AD134" s="8">
        <v>1.4051350695145861</v>
      </c>
      <c r="AF134" s="7">
        <v>-3.4756176135849982E-4</v>
      </c>
      <c r="AG134" s="3">
        <v>-1.5061670028265002E-3</v>
      </c>
      <c r="AH134" s="3">
        <v>-2.8061776105005E-3</v>
      </c>
      <c r="AI134" s="3">
        <v>-7.3186443893710007E-3</v>
      </c>
      <c r="AJ134" s="3">
        <v>6.1702753042560008E-3</v>
      </c>
      <c r="AK134" s="8">
        <v>-6.1162056032100032E-4</v>
      </c>
      <c r="AM134" s="7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0.56361000000000006</v>
      </c>
      <c r="AW134" s="3">
        <v>0.69371000000000005</v>
      </c>
      <c r="AX134" s="8">
        <v>0.44845000000000002</v>
      </c>
    </row>
    <row r="135" spans="2:50" ht="15" thickBot="1">
      <c r="B135" s="32">
        <v>4.2999999999999999E-4</v>
      </c>
      <c r="C135" s="33">
        <v>1.2E-4</v>
      </c>
      <c r="D135" s="33">
        <v>1.16E-3</v>
      </c>
      <c r="E135" s="33">
        <v>5.0400000000000002E-3</v>
      </c>
      <c r="F135" s="33">
        <v>2.4000000000000001E-4</v>
      </c>
      <c r="G135" s="33">
        <v>-3.4399999999999999E-3</v>
      </c>
      <c r="H135" s="33">
        <v>-1.9400000000000001E-3</v>
      </c>
      <c r="I135" s="33">
        <v>-3.0000000000000001E-3</v>
      </c>
      <c r="J135" s="33">
        <v>-1.49E-3</v>
      </c>
      <c r="K135" s="33">
        <v>3.1859999999999999E-2</v>
      </c>
      <c r="L135" s="33">
        <v>-0.15175</v>
      </c>
      <c r="M135" s="39">
        <v>2.3742000000000001</v>
      </c>
      <c r="S135" s="9">
        <v>-3.9442269094999997E-4</v>
      </c>
      <c r="T135" s="10">
        <v>-1.419485497618E-3</v>
      </c>
      <c r="U135" s="10">
        <v>3.1945503509400004E-4</v>
      </c>
      <c r="V135" s="10">
        <v>3.3667072318620001E-3</v>
      </c>
      <c r="W135" s="10">
        <v>-6.1115011417000025E-4</v>
      </c>
      <c r="X135" s="10">
        <v>-3.2484940990759998E-3</v>
      </c>
      <c r="Y135" s="9">
        <v>-1.6112552769050003E-3</v>
      </c>
      <c r="Z135" s="10">
        <v>1.9240602795699998E-3</v>
      </c>
      <c r="AA135" s="10">
        <v>4.5803968324960006E-3</v>
      </c>
      <c r="AB135" s="10">
        <v>1.0643302966837247</v>
      </c>
      <c r="AC135" s="10">
        <v>1.4051350695145861</v>
      </c>
      <c r="AD135" s="11">
        <v>3.5055044261893036</v>
      </c>
      <c r="AF135" s="9">
        <v>-3.9487113479500001E-4</v>
      </c>
      <c r="AG135" s="10">
        <v>-1.4208334927060002E-3</v>
      </c>
      <c r="AH135" s="10">
        <v>3.1594348438799993E-4</v>
      </c>
      <c r="AI135" s="10">
        <v>3.3665998309010004E-3</v>
      </c>
      <c r="AJ135" s="10">
        <v>-6.116205603210001E-4</v>
      </c>
      <c r="AK135" s="11">
        <v>-3.2484940990759998E-3</v>
      </c>
      <c r="AM135" s="9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5.5129999999999998E-2</v>
      </c>
      <c r="AW135" s="10">
        <v>0.51009000000000004</v>
      </c>
      <c r="AX135" s="11">
        <v>-0.85834999999999995</v>
      </c>
    </row>
    <row r="137" spans="2:50" ht="15" thickBot="1">
      <c r="B137" s="46" t="s">
        <v>79</v>
      </c>
    </row>
    <row r="138" spans="2:50">
      <c r="B138" s="43">
        <v>2.4550800000000002</v>
      </c>
      <c r="C138" s="35">
        <v>-0.10024</v>
      </c>
      <c r="D138" s="35">
        <v>3.46E-3</v>
      </c>
      <c r="E138" s="35">
        <v>-2.7E-4</v>
      </c>
      <c r="F138" s="35">
        <v>-1.9650000000000001E-2</v>
      </c>
      <c r="G138" s="35">
        <v>9.75E-3</v>
      </c>
      <c r="H138" s="35">
        <v>1.1999999999999999E-3</v>
      </c>
      <c r="I138" s="35">
        <v>4.9500000000000004E-3</v>
      </c>
      <c r="J138" s="35">
        <v>-6.0999999999999997E-4</v>
      </c>
      <c r="K138" s="35">
        <v>4.0999999999999999E-4</v>
      </c>
      <c r="L138" s="35">
        <v>-2.4000000000000001E-4</v>
      </c>
      <c r="M138" s="41">
        <v>5.28E-3</v>
      </c>
      <c r="O138" s="43">
        <v>-0.82311999999999996</v>
      </c>
      <c r="P138" s="35">
        <v>0.50938000000000005</v>
      </c>
      <c r="Q138" s="41">
        <v>0.251</v>
      </c>
      <c r="S138" s="4">
        <f t="array" ref="S138:AD149">MMULT(MMULT(AM138:AX149,B138:M149),TRANSPOSE(AM138:AX149))</f>
        <v>2.6212498274329925</v>
      </c>
      <c r="T138" s="5">
        <v>0.18373795135149995</v>
      </c>
      <c r="U138" s="5">
        <v>-0.30909542219159603</v>
      </c>
      <c r="V138" s="5">
        <v>9.0491567541439999E-3</v>
      </c>
      <c r="W138" s="5">
        <v>4.2844573831879989E-3</v>
      </c>
      <c r="X138" s="5">
        <v>-2.4553275598660023E-3</v>
      </c>
      <c r="Y138" s="4">
        <v>5.2066703563999968E-4</v>
      </c>
      <c r="Z138" s="5">
        <v>3.0185147867440002E-3</v>
      </c>
      <c r="AA138" s="5">
        <v>2.1554615373080006E-3</v>
      </c>
      <c r="AB138" s="5">
        <v>-1.3489836650360004E-3</v>
      </c>
      <c r="AC138" s="5">
        <v>2.5677343058040005E-3</v>
      </c>
      <c r="AD138" s="6">
        <v>-7.3905791954400073E-4</v>
      </c>
      <c r="AF138" s="4">
        <f t="array" ref="AF138:AH140">0.5*(Y138:AA140+S144:U146)</f>
        <v>5.2066703563999968E-4</v>
      </c>
      <c r="AG138" s="5">
        <v>3.0021432579729998E-3</v>
      </c>
      <c r="AH138" s="5">
        <v>2.1420256807185003E-3</v>
      </c>
      <c r="AI138" s="5">
        <f t="array" ref="AI138:AK140">0.5*(AB138:AD140-V144:X146)</f>
        <v>-1.3521540137950005E-3</v>
      </c>
      <c r="AJ138" s="5">
        <v>2.5634083864490001E-3</v>
      </c>
      <c r="AK138" s="6">
        <v>-7.2688750234450004E-4</v>
      </c>
      <c r="AM138" s="4">
        <f t="array" ref="AM138:AO140">O138:Q140</f>
        <v>-0.82311999999999996</v>
      </c>
      <c r="AN138" s="5">
        <v>0.50938000000000005</v>
      </c>
      <c r="AO138" s="5">
        <v>0.251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6">
        <v>0</v>
      </c>
    </row>
    <row r="139" spans="2:50">
      <c r="B139" s="31">
        <v>-0.10024</v>
      </c>
      <c r="C139">
        <v>2.3250799999999998</v>
      </c>
      <c r="D139">
        <v>0.14743999999999999</v>
      </c>
      <c r="E139">
        <v>-1.191E-2</v>
      </c>
      <c r="F139">
        <v>-1.516E-2</v>
      </c>
      <c r="G139">
        <v>2.2780000000000002E-2</v>
      </c>
      <c r="H139">
        <v>4.9800000000000001E-3</v>
      </c>
      <c r="I139">
        <v>1.5559999999999999E-2</v>
      </c>
      <c r="J139">
        <v>-1.58E-3</v>
      </c>
      <c r="K139">
        <v>6.5900000000000004E-3</v>
      </c>
      <c r="L139">
        <v>6.9999999999999999E-4</v>
      </c>
      <c r="M139" s="38">
        <v>1.179E-2</v>
      </c>
      <c r="O139" s="31">
        <v>0.56511999999999996</v>
      </c>
      <c r="P139">
        <v>0.69137999999999999</v>
      </c>
      <c r="Q139" s="38">
        <v>0.45014999999999999</v>
      </c>
      <c r="S139" s="7">
        <v>0.18373795135150001</v>
      </c>
      <c r="T139" s="3">
        <v>2.6641147172218114</v>
      </c>
      <c r="U139" s="3">
        <v>-0.62118082228779303</v>
      </c>
      <c r="V139" s="3">
        <v>-4.865491138800037E-4</v>
      </c>
      <c r="W139" s="3">
        <v>-9.8553299514780035E-3</v>
      </c>
      <c r="X139" s="3">
        <v>-3.5832312108920995E-2</v>
      </c>
      <c r="Y139" s="7">
        <v>2.9857717292019995E-3</v>
      </c>
      <c r="Z139" s="3">
        <v>1.036521428393E-2</v>
      </c>
      <c r="AA139" s="3">
        <v>8.1161730346150009E-3</v>
      </c>
      <c r="AB139" s="3">
        <v>-1.8131056413400043E-4</v>
      </c>
      <c r="AC139" s="3">
        <v>7.4811938281180001E-3</v>
      </c>
      <c r="AD139" s="8">
        <v>-8.6805801896799994E-3</v>
      </c>
      <c r="AF139" s="7">
        <v>3.0021432579729998E-3</v>
      </c>
      <c r="AG139" s="3">
        <v>1.0365214283929999E-2</v>
      </c>
      <c r="AH139" s="3">
        <v>8.1120179197890011E-3</v>
      </c>
      <c r="AI139" s="3">
        <v>-1.7358073053399961E-4</v>
      </c>
      <c r="AJ139" s="3">
        <v>7.4691969422040006E-3</v>
      </c>
      <c r="AK139" s="8">
        <v>-8.688739732241501E-3</v>
      </c>
      <c r="AM139" s="7">
        <v>0.56511999999999996</v>
      </c>
      <c r="AN139" s="3">
        <v>0.69137999999999999</v>
      </c>
      <c r="AO139" s="3">
        <v>0.45014999999999999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8">
        <v>0</v>
      </c>
    </row>
    <row r="140" spans="2:50" ht="15" thickBot="1">
      <c r="B140" s="31">
        <v>3.46E-3</v>
      </c>
      <c r="C140">
        <v>0.14743999999999999</v>
      </c>
      <c r="D140">
        <v>3.71827</v>
      </c>
      <c r="E140">
        <v>2.7100000000000002E-3</v>
      </c>
      <c r="F140">
        <v>-8.5199999999999998E-3</v>
      </c>
      <c r="G140">
        <v>1.086E-2</v>
      </c>
      <c r="H140">
        <v>-6.0999999999999997E-4</v>
      </c>
      <c r="I140">
        <v>-1.57E-3</v>
      </c>
      <c r="J140">
        <v>-2.1000000000000001E-4</v>
      </c>
      <c r="K140">
        <v>-1.99E-3</v>
      </c>
      <c r="L140">
        <v>6.2E-4</v>
      </c>
      <c r="M140" s="38">
        <v>-8.3000000000000001E-4</v>
      </c>
      <c r="O140" s="32">
        <v>5.5750000000000001E-2</v>
      </c>
      <c r="P140" s="33">
        <v>0.51236999999999999</v>
      </c>
      <c r="Q140" s="39">
        <v>-0.85694999999999999</v>
      </c>
      <c r="S140" s="7">
        <v>-0.30909542219159608</v>
      </c>
      <c r="T140" s="3">
        <v>-0.62118082228779326</v>
      </c>
      <c r="U140" s="3">
        <v>3.2130467807054068</v>
      </c>
      <c r="V140" s="3">
        <v>6.8814734805179995E-3</v>
      </c>
      <c r="W140" s="3">
        <v>-4.539820480755E-3</v>
      </c>
      <c r="X140" s="3">
        <v>-3.7634945481690007E-3</v>
      </c>
      <c r="Y140" s="7">
        <v>2.1285898241289996E-3</v>
      </c>
      <c r="Z140" s="3">
        <v>8.1078628049629994E-3</v>
      </c>
      <c r="AA140" s="3">
        <v>5.6639862484509996E-3</v>
      </c>
      <c r="AB140" s="3">
        <v>-2.5271548135150008E-3</v>
      </c>
      <c r="AC140" s="3">
        <v>5.9295814834390004E-3</v>
      </c>
      <c r="AD140" s="8">
        <v>-5.8479701202130002E-3</v>
      </c>
      <c r="AF140" s="7">
        <v>2.1420256807184995E-3</v>
      </c>
      <c r="AG140" s="3">
        <v>8.1120179197889993E-3</v>
      </c>
      <c r="AH140" s="3">
        <v>5.6639862484509987E-3</v>
      </c>
      <c r="AI140" s="3">
        <v>-2.5262550211394997E-3</v>
      </c>
      <c r="AJ140" s="3">
        <v>5.9231152602445001E-3</v>
      </c>
      <c r="AK140" s="8">
        <v>-5.8470299359530001E-3</v>
      </c>
      <c r="AM140" s="7">
        <v>5.5750000000000001E-2</v>
      </c>
      <c r="AN140" s="3">
        <v>0.51236999999999999</v>
      </c>
      <c r="AO140" s="3">
        <v>-0.85694999999999999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8">
        <v>0</v>
      </c>
    </row>
    <row r="141" spans="2:50" ht="15" thickBot="1">
      <c r="B141" s="31">
        <v>-2.7E-4</v>
      </c>
      <c r="C141">
        <v>-1.191E-2</v>
      </c>
      <c r="D141">
        <v>2.7100000000000002E-3</v>
      </c>
      <c r="E141">
        <v>2.1900900000000001</v>
      </c>
      <c r="F141">
        <v>0.19542000000000001</v>
      </c>
      <c r="G141">
        <v>-2.1100000000000001E-2</v>
      </c>
      <c r="H141">
        <v>-3.8999999999999999E-4</v>
      </c>
      <c r="I141">
        <v>-6.5700000000000003E-3</v>
      </c>
      <c r="J141">
        <v>1.99E-3</v>
      </c>
      <c r="K141">
        <v>-1.7899999999999999E-2</v>
      </c>
      <c r="L141">
        <v>7.5000000000000002E-4</v>
      </c>
      <c r="M141" s="38">
        <v>-7.2999999999999996E-4</v>
      </c>
      <c r="S141" s="7">
        <v>9.0491567541440016E-3</v>
      </c>
      <c r="T141" s="3">
        <v>-4.8654911388000131E-4</v>
      </c>
      <c r="U141" s="3">
        <v>6.8814734805180003E-3</v>
      </c>
      <c r="V141" s="3">
        <v>3.0281529454339284</v>
      </c>
      <c r="W141" s="3">
        <v>1.2907569164684505</v>
      </c>
      <c r="X141" s="3">
        <v>0.98015796119398635</v>
      </c>
      <c r="Y141" s="7">
        <v>1.3553243625539996E-3</v>
      </c>
      <c r="Z141" s="3">
        <v>1.6585089693399956E-4</v>
      </c>
      <c r="AA141" s="3">
        <v>2.5253552287639999E-3</v>
      </c>
      <c r="AB141" s="3">
        <v>-1.2999232964765999E-2</v>
      </c>
      <c r="AC141" s="3">
        <v>7.1989996515259991E-3</v>
      </c>
      <c r="AD141" s="8">
        <v>3.080262053566E-3</v>
      </c>
      <c r="AF141" s="7">
        <f t="array" ref="AF141:AH143">0.5*(Y141:AA143-S147:U149)</f>
        <v>1.3521540137949998E-3</v>
      </c>
      <c r="AG141" s="3">
        <v>1.7358073053399994E-4</v>
      </c>
      <c r="AH141" s="3">
        <v>2.5262550211395001E-3</v>
      </c>
      <c r="AI141" s="3">
        <f t="array" ref="AI141:AK143">0.5*(AB141:AD143+V147:X149)</f>
        <v>-1.2999232964765999E-2</v>
      </c>
      <c r="AJ141" s="3">
        <v>7.1948468371279993E-3</v>
      </c>
      <c r="AK141" s="8">
        <v>3.0907343554919999E-3</v>
      </c>
      <c r="AM141" s="7">
        <v>0</v>
      </c>
      <c r="AN141" s="3">
        <v>0</v>
      </c>
      <c r="AO141" s="3">
        <v>0</v>
      </c>
      <c r="AP141" s="3">
        <f t="array" ref="AP141:AR143">O138:Q140</f>
        <v>-0.82311999999999996</v>
      </c>
      <c r="AQ141" s="3">
        <v>0.50938000000000005</v>
      </c>
      <c r="AR141" s="3">
        <v>0.251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8">
        <v>0</v>
      </c>
    </row>
    <row r="142" spans="2:50">
      <c r="B142" s="31">
        <v>-1.9650000000000001E-2</v>
      </c>
      <c r="C142">
        <v>-1.516E-2</v>
      </c>
      <c r="D142">
        <v>-8.5199999999999998E-3</v>
      </c>
      <c r="E142">
        <v>0.19542000000000001</v>
      </c>
      <c r="F142">
        <v>6.1929400000000001</v>
      </c>
      <c r="G142">
        <v>-0.22556999999999999</v>
      </c>
      <c r="H142">
        <v>2.5000000000000001E-4</v>
      </c>
      <c r="I142">
        <v>-6.8999999999999997E-4</v>
      </c>
      <c r="J142">
        <v>-6.2E-4</v>
      </c>
      <c r="K142">
        <v>7.6000000000000004E-4</v>
      </c>
      <c r="L142">
        <v>6.9999999999999999E-4</v>
      </c>
      <c r="M142" s="38">
        <v>8.3000000000000001E-4</v>
      </c>
      <c r="O142" s="43">
        <v>-0.82337000000000005</v>
      </c>
      <c r="P142" s="35">
        <v>0.50883999999999996</v>
      </c>
      <c r="Q142" s="41">
        <v>0.25126999999999999</v>
      </c>
      <c r="S142" s="7">
        <v>4.2844573831880024E-3</v>
      </c>
      <c r="T142" s="3">
        <v>-9.8553299514779983E-3</v>
      </c>
      <c r="U142" s="3">
        <v>-4.5398204807549991E-3</v>
      </c>
      <c r="V142" s="3">
        <v>1.2907569164684498</v>
      </c>
      <c r="W142" s="3">
        <v>4.1445910297276551</v>
      </c>
      <c r="X142" s="3">
        <v>1.4981049095909968</v>
      </c>
      <c r="Y142" s="7">
        <v>-2.5590824670939996E-3</v>
      </c>
      <c r="Z142" s="3">
        <v>-7.4572000562899993E-3</v>
      </c>
      <c r="AA142" s="3">
        <v>-5.9166490370499989E-3</v>
      </c>
      <c r="AB142" s="3">
        <v>7.1906940227299994E-3</v>
      </c>
      <c r="AC142" s="3">
        <v>-7.6246327964059994E-3</v>
      </c>
      <c r="AD142" s="8">
        <v>5.6243311650169998E-3</v>
      </c>
      <c r="AF142" s="7">
        <v>-2.5634083864490001E-3</v>
      </c>
      <c r="AG142" s="3">
        <v>-7.4691969422039997E-3</v>
      </c>
      <c r="AH142" s="3">
        <v>-5.9231152602444992E-3</v>
      </c>
      <c r="AI142" s="3">
        <v>7.1948468371279993E-3</v>
      </c>
      <c r="AJ142" s="3">
        <v>-7.6246327964059994E-3</v>
      </c>
      <c r="AK142" s="8">
        <v>5.6340367780035004E-3</v>
      </c>
      <c r="AM142" s="7">
        <v>0</v>
      </c>
      <c r="AN142" s="3">
        <v>0</v>
      </c>
      <c r="AO142" s="3">
        <v>0</v>
      </c>
      <c r="AP142" s="3">
        <v>0.56511999999999996</v>
      </c>
      <c r="AQ142" s="3">
        <v>0.69137999999999999</v>
      </c>
      <c r="AR142" s="3">
        <v>0.45014999999999999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8">
        <v>0</v>
      </c>
    </row>
    <row r="143" spans="2:50" ht="15" thickBot="1">
      <c r="B143" s="31">
        <v>9.75E-3</v>
      </c>
      <c r="C143">
        <v>2.2780000000000002E-2</v>
      </c>
      <c r="D143">
        <v>1.086E-2</v>
      </c>
      <c r="E143">
        <v>-2.1100000000000001E-2</v>
      </c>
      <c r="F143">
        <v>-0.22556999999999999</v>
      </c>
      <c r="G143">
        <v>2.38524</v>
      </c>
      <c r="H143">
        <v>-5.3E-3</v>
      </c>
      <c r="I143">
        <v>-1.1780000000000001E-2</v>
      </c>
      <c r="J143">
        <v>8.1999999999999998E-4</v>
      </c>
      <c r="K143">
        <v>-7.2000000000000005E-4</v>
      </c>
      <c r="L143">
        <v>8.0999999999999996E-4</v>
      </c>
      <c r="M143" s="38">
        <v>-1.468E-2</v>
      </c>
      <c r="O143" s="31">
        <v>0.56476999999999999</v>
      </c>
      <c r="P143">
        <v>0.69135999999999997</v>
      </c>
      <c r="Q143" s="38">
        <v>0.45061000000000001</v>
      </c>
      <c r="S143" s="7">
        <v>-2.4553275598660006E-3</v>
      </c>
      <c r="T143" s="3">
        <v>-3.5832312108921002E-2</v>
      </c>
      <c r="U143" s="3">
        <v>-3.7634945481689989E-3</v>
      </c>
      <c r="V143" s="3">
        <v>0.98015796119398635</v>
      </c>
      <c r="W143" s="3">
        <v>1.4981049095909966</v>
      </c>
      <c r="X143" s="3">
        <v>3.5954937631785207</v>
      </c>
      <c r="Y143" s="7">
        <v>7.1471708514499915E-4</v>
      </c>
      <c r="Z143" s="3">
        <v>8.6968992748029991E-3</v>
      </c>
      <c r="AA143" s="3">
        <v>5.846089751693E-3</v>
      </c>
      <c r="AB143" s="3">
        <v>3.1012066574179998E-3</v>
      </c>
      <c r="AC143" s="3">
        <v>5.6437423909900001E-3</v>
      </c>
      <c r="AD143" s="8">
        <v>-1.1256016282054001E-2</v>
      </c>
      <c r="AF143" s="9">
        <v>7.2688750234450004E-4</v>
      </c>
      <c r="AG143" s="10">
        <v>8.688739732241501E-3</v>
      </c>
      <c r="AH143" s="10">
        <v>5.8470299359530001E-3</v>
      </c>
      <c r="AI143" s="10">
        <v>3.0907343554919999E-3</v>
      </c>
      <c r="AJ143" s="10">
        <v>5.6340367780035004E-3</v>
      </c>
      <c r="AK143" s="11">
        <v>-1.1256016282053999E-2</v>
      </c>
      <c r="AM143" s="7">
        <v>0</v>
      </c>
      <c r="AN143" s="3">
        <v>0</v>
      </c>
      <c r="AO143" s="3">
        <v>0</v>
      </c>
      <c r="AP143" s="3">
        <v>5.5750000000000001E-2</v>
      </c>
      <c r="AQ143" s="3">
        <v>0.51236999999999999</v>
      </c>
      <c r="AR143" s="3">
        <v>-0.85694999999999999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8">
        <v>0</v>
      </c>
    </row>
    <row r="144" spans="2:50" ht="15" thickBot="1">
      <c r="B144" s="31">
        <v>1.1999999999999999E-3</v>
      </c>
      <c r="C144">
        <v>4.9800000000000001E-3</v>
      </c>
      <c r="D144">
        <v>-6.0999999999999997E-4</v>
      </c>
      <c r="E144">
        <v>-3.8999999999999999E-4</v>
      </c>
      <c r="F144">
        <v>2.5000000000000001E-4</v>
      </c>
      <c r="G144">
        <v>-5.3E-3</v>
      </c>
      <c r="H144">
        <v>2.4548299999999998</v>
      </c>
      <c r="I144">
        <v>-0.10163999999999999</v>
      </c>
      <c r="J144">
        <v>2.0999999999999999E-3</v>
      </c>
      <c r="K144">
        <v>7.3999999999999999E-4</v>
      </c>
      <c r="L144">
        <v>2.138E-2</v>
      </c>
      <c r="M144" s="38">
        <v>-1.14E-2</v>
      </c>
      <c r="O144" s="32">
        <v>5.5570000000000001E-2</v>
      </c>
      <c r="P144" s="33">
        <v>0.51293</v>
      </c>
      <c r="Q144" s="39">
        <v>-0.85663</v>
      </c>
      <c r="S144" s="4">
        <v>5.2066703563999979E-4</v>
      </c>
      <c r="T144" s="5">
        <v>2.9857717292019995E-3</v>
      </c>
      <c r="U144" s="5">
        <v>2.1285898241289996E-3</v>
      </c>
      <c r="V144" s="5">
        <v>1.3553243625540005E-3</v>
      </c>
      <c r="W144" s="5">
        <v>-2.5590824670939996E-3</v>
      </c>
      <c r="X144" s="5">
        <v>7.1471708514499925E-4</v>
      </c>
      <c r="Y144" s="4">
        <v>2.621259316966261</v>
      </c>
      <c r="Z144" s="5">
        <v>0.1824814484790947</v>
      </c>
      <c r="AA144" s="5">
        <v>-0.30953756771057905</v>
      </c>
      <c r="AB144" s="5">
        <v>-9.6680292799899998E-3</v>
      </c>
      <c r="AC144" s="5">
        <v>-5.1966333894099982E-3</v>
      </c>
      <c r="AD144" s="6">
        <v>-2.3102954654600182E-4</v>
      </c>
      <c r="AF144" s="4">
        <f t="array" ref="AF144:AK149">TRANSPOSE(AF138:AK143)</f>
        <v>5.2066703563999968E-4</v>
      </c>
      <c r="AG144" s="5">
        <v>3.0021432579729998E-3</v>
      </c>
      <c r="AH144" s="5">
        <v>2.1420256807184995E-3</v>
      </c>
      <c r="AI144" s="5">
        <v>1.3521540137949998E-3</v>
      </c>
      <c r="AJ144" s="5">
        <v>-2.5634083864490001E-3</v>
      </c>
      <c r="AK144" s="6">
        <v>7.2688750234450004E-4</v>
      </c>
      <c r="AM144" s="7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f t="array" ref="AS144:AU146">O142:Q144</f>
        <v>-0.82337000000000005</v>
      </c>
      <c r="AT144" s="3">
        <v>0.50883999999999996</v>
      </c>
      <c r="AU144" s="3">
        <v>0.25126999999999999</v>
      </c>
      <c r="AV144" s="3">
        <v>0</v>
      </c>
      <c r="AW144" s="3">
        <v>0</v>
      </c>
      <c r="AX144" s="8">
        <v>0</v>
      </c>
    </row>
    <row r="145" spans="2:50">
      <c r="B145" s="31">
        <v>4.9500000000000004E-3</v>
      </c>
      <c r="C145">
        <v>1.5559999999999999E-2</v>
      </c>
      <c r="D145">
        <v>-1.57E-3</v>
      </c>
      <c r="E145">
        <v>-6.5700000000000003E-3</v>
      </c>
      <c r="F145">
        <v>-6.8999999999999997E-4</v>
      </c>
      <c r="G145">
        <v>-1.1780000000000001E-2</v>
      </c>
      <c r="H145">
        <v>-0.10163999999999999</v>
      </c>
      <c r="I145">
        <v>2.3216600000000001</v>
      </c>
      <c r="J145">
        <v>0.1439</v>
      </c>
      <c r="K145">
        <v>1.2529999999999999E-2</v>
      </c>
      <c r="L145">
        <v>1.4760000000000001E-2</v>
      </c>
      <c r="M145" s="38">
        <v>-2.2159999999999999E-2</v>
      </c>
      <c r="S145" s="7">
        <v>3.0185147867440002E-3</v>
      </c>
      <c r="T145" s="3">
        <v>1.0365214283929999E-2</v>
      </c>
      <c r="U145" s="3">
        <v>8.1078628049629994E-3</v>
      </c>
      <c r="V145" s="3">
        <v>1.658508969339988E-4</v>
      </c>
      <c r="W145" s="3">
        <v>-7.4572000562900011E-3</v>
      </c>
      <c r="X145" s="3">
        <v>8.6968992748030025E-3</v>
      </c>
      <c r="Y145" s="7">
        <v>0.18248144847909475</v>
      </c>
      <c r="Z145" s="3">
        <v>2.6592582309900927</v>
      </c>
      <c r="AA145" s="3">
        <v>-0.62158399781938511</v>
      </c>
      <c r="AB145" s="3">
        <v>-3.6926363285399912E-4</v>
      </c>
      <c r="AC145" s="3">
        <v>9.6077779258219968E-3</v>
      </c>
      <c r="AD145" s="8">
        <v>3.5964259652445998E-2</v>
      </c>
      <c r="AF145" s="7">
        <v>3.0021432579729998E-3</v>
      </c>
      <c r="AG145" s="3">
        <v>1.0365214283929999E-2</v>
      </c>
      <c r="AH145" s="3">
        <v>8.1120179197889993E-3</v>
      </c>
      <c r="AI145" s="3">
        <v>1.7358073053399994E-4</v>
      </c>
      <c r="AJ145" s="3">
        <v>-7.4691969422039997E-3</v>
      </c>
      <c r="AK145" s="8">
        <v>8.688739732241501E-3</v>
      </c>
      <c r="AM145" s="7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0.56476999999999999</v>
      </c>
      <c r="AT145" s="3">
        <v>0.69135999999999997</v>
      </c>
      <c r="AU145" s="3">
        <v>0.45061000000000001</v>
      </c>
      <c r="AV145" s="3">
        <v>0</v>
      </c>
      <c r="AW145" s="3">
        <v>0</v>
      </c>
      <c r="AX145" s="8">
        <v>0</v>
      </c>
    </row>
    <row r="146" spans="2:50">
      <c r="B146" s="31">
        <v>-6.0999999999999997E-4</v>
      </c>
      <c r="C146">
        <v>-1.58E-3</v>
      </c>
      <c r="D146">
        <v>-2.1000000000000001E-4</v>
      </c>
      <c r="E146">
        <v>1.99E-3</v>
      </c>
      <c r="F146">
        <v>-6.2E-4</v>
      </c>
      <c r="G146">
        <v>8.1999999999999998E-4</v>
      </c>
      <c r="H146">
        <v>2.0999999999999999E-3</v>
      </c>
      <c r="I146">
        <v>0.1439</v>
      </c>
      <c r="J146">
        <v>3.7192599999999998</v>
      </c>
      <c r="K146">
        <v>-3.0000000000000001E-3</v>
      </c>
      <c r="L146">
        <v>5.8199999999999997E-3</v>
      </c>
      <c r="M146" s="38">
        <v>-1.068E-2</v>
      </c>
      <c r="S146" s="7">
        <v>2.1554615373079998E-3</v>
      </c>
      <c r="T146" s="3">
        <v>8.1161730346149992E-3</v>
      </c>
      <c r="U146" s="3">
        <v>5.6639862484509987E-3</v>
      </c>
      <c r="V146" s="3">
        <v>2.525355228763999E-3</v>
      </c>
      <c r="W146" s="3">
        <v>-5.9166490370499997E-3</v>
      </c>
      <c r="X146" s="3">
        <v>5.846089751693E-3</v>
      </c>
      <c r="Y146" s="7">
        <v>-0.30953756771057889</v>
      </c>
      <c r="Z146" s="3">
        <v>-0.62158399781938478</v>
      </c>
      <c r="AA146" s="3">
        <v>3.2152004803779266</v>
      </c>
      <c r="AB146" s="3">
        <v>-6.2380342588950017E-3</v>
      </c>
      <c r="AC146" s="3">
        <v>6.4283587302430018E-3</v>
      </c>
      <c r="AD146" s="8">
        <v>4.8801450246950002E-3</v>
      </c>
      <c r="AF146" s="7">
        <v>2.1420256807185003E-3</v>
      </c>
      <c r="AG146" s="3">
        <v>8.1120179197890011E-3</v>
      </c>
      <c r="AH146" s="3">
        <v>5.6639862484509987E-3</v>
      </c>
      <c r="AI146" s="3">
        <v>2.5262550211395001E-3</v>
      </c>
      <c r="AJ146" s="3">
        <v>-5.9231152602444992E-3</v>
      </c>
      <c r="AK146" s="8">
        <v>5.8470299359530001E-3</v>
      </c>
      <c r="AM146" s="7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5.5570000000000001E-2</v>
      </c>
      <c r="AT146" s="3">
        <v>0.51293</v>
      </c>
      <c r="AU146" s="3">
        <v>-0.85663</v>
      </c>
      <c r="AV146" s="3">
        <v>0</v>
      </c>
      <c r="AW146" s="3">
        <v>0</v>
      </c>
      <c r="AX146" s="8">
        <v>0</v>
      </c>
    </row>
    <row r="147" spans="2:50">
      <c r="B147" s="31">
        <v>4.0999999999999999E-4</v>
      </c>
      <c r="C147">
        <v>6.5900000000000004E-3</v>
      </c>
      <c r="D147">
        <v>-1.99E-3</v>
      </c>
      <c r="E147">
        <v>-1.7899999999999999E-2</v>
      </c>
      <c r="F147">
        <v>7.6000000000000004E-4</v>
      </c>
      <c r="G147">
        <v>-7.2000000000000005E-4</v>
      </c>
      <c r="H147">
        <v>7.3999999999999999E-4</v>
      </c>
      <c r="I147">
        <v>1.2529999999999999E-2</v>
      </c>
      <c r="J147">
        <v>-3.0000000000000001E-3</v>
      </c>
      <c r="K147">
        <v>2.1863299999999999</v>
      </c>
      <c r="L147">
        <v>0.19914999999999999</v>
      </c>
      <c r="M147" s="38">
        <v>-2.1000000000000001E-2</v>
      </c>
      <c r="S147" s="7">
        <v>-1.3489836650360002E-3</v>
      </c>
      <c r="T147" s="3">
        <v>-1.8131056413400032E-4</v>
      </c>
      <c r="U147" s="3">
        <v>-2.5271548135150004E-3</v>
      </c>
      <c r="V147" s="3">
        <v>-1.2999232964765999E-2</v>
      </c>
      <c r="W147" s="3">
        <v>7.1906940227299994E-3</v>
      </c>
      <c r="X147" s="3">
        <v>3.1012066574179998E-3</v>
      </c>
      <c r="Y147" s="7">
        <v>-9.6680292799899998E-3</v>
      </c>
      <c r="Z147" s="3">
        <v>-3.6926363285400086E-4</v>
      </c>
      <c r="AA147" s="3">
        <v>-6.2380342588949991E-3</v>
      </c>
      <c r="AB147" s="3">
        <v>3.0203190582919688</v>
      </c>
      <c r="AC147" s="3">
        <v>1.2895651583249941</v>
      </c>
      <c r="AD147" s="8">
        <v>0.9797622088963307</v>
      </c>
      <c r="AF147" s="7">
        <v>-1.3521540137950005E-3</v>
      </c>
      <c r="AG147" s="3">
        <v>-1.7358073053399961E-4</v>
      </c>
      <c r="AH147" s="3">
        <v>-2.5262550211394997E-3</v>
      </c>
      <c r="AI147" s="3">
        <v>-1.2999232964765999E-2</v>
      </c>
      <c r="AJ147" s="3">
        <v>7.1948468371279993E-3</v>
      </c>
      <c r="AK147" s="8">
        <v>3.0907343554919999E-3</v>
      </c>
      <c r="AM147" s="7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f t="array" ref="AV147:AX149">O142:Q144</f>
        <v>-0.82337000000000005</v>
      </c>
      <c r="AW147" s="3">
        <v>0.50883999999999996</v>
      </c>
      <c r="AX147" s="8">
        <v>0.25126999999999999</v>
      </c>
    </row>
    <row r="148" spans="2:50">
      <c r="B148" s="31">
        <v>-2.4000000000000001E-4</v>
      </c>
      <c r="C148">
        <v>6.9999999999999999E-4</v>
      </c>
      <c r="D148">
        <v>6.2E-4</v>
      </c>
      <c r="E148">
        <v>7.5000000000000002E-4</v>
      </c>
      <c r="F148">
        <v>6.9999999999999999E-4</v>
      </c>
      <c r="G148">
        <v>8.0999999999999996E-4</v>
      </c>
      <c r="H148">
        <v>2.138E-2</v>
      </c>
      <c r="I148">
        <v>1.4760000000000001E-2</v>
      </c>
      <c r="J148">
        <v>5.8199999999999997E-3</v>
      </c>
      <c r="K148">
        <v>0.19914999999999999</v>
      </c>
      <c r="L148">
        <v>6.19292</v>
      </c>
      <c r="M148" s="38">
        <v>-0.22387000000000001</v>
      </c>
      <c r="S148" s="7">
        <v>2.5677343058040005E-3</v>
      </c>
      <c r="T148" s="3">
        <v>7.4811938281179992E-3</v>
      </c>
      <c r="U148" s="3">
        <v>5.9295814834390004E-3</v>
      </c>
      <c r="V148" s="3">
        <v>7.1989996515259991E-3</v>
      </c>
      <c r="W148" s="3">
        <v>-7.6246327964059994E-3</v>
      </c>
      <c r="X148" s="3">
        <v>5.643742390990001E-3</v>
      </c>
      <c r="Y148" s="7">
        <v>-5.1966333894100008E-3</v>
      </c>
      <c r="Z148" s="3">
        <v>9.6077779258219968E-3</v>
      </c>
      <c r="AA148" s="3">
        <v>6.4283587302430001E-3</v>
      </c>
      <c r="AB148" s="3">
        <v>1.2895651583249945</v>
      </c>
      <c r="AC148" s="3">
        <v>4.1454970721498325</v>
      </c>
      <c r="AD148" s="8">
        <v>1.5029184115162089</v>
      </c>
      <c r="AF148" s="7">
        <v>2.5634083864490001E-3</v>
      </c>
      <c r="AG148" s="3">
        <v>7.4691969422040006E-3</v>
      </c>
      <c r="AH148" s="3">
        <v>5.9231152602445001E-3</v>
      </c>
      <c r="AI148" s="3">
        <v>7.1948468371279993E-3</v>
      </c>
      <c r="AJ148" s="3">
        <v>-7.6246327964059994E-3</v>
      </c>
      <c r="AK148" s="8">
        <v>5.6340367780035004E-3</v>
      </c>
      <c r="AM148" s="7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0.56476999999999999</v>
      </c>
      <c r="AW148" s="3">
        <v>0.69135999999999997</v>
      </c>
      <c r="AX148" s="8">
        <v>0.45061000000000001</v>
      </c>
    </row>
    <row r="149" spans="2:50" ht="15" thickBot="1">
      <c r="B149" s="32">
        <v>5.28E-3</v>
      </c>
      <c r="C149" s="33">
        <v>1.179E-2</v>
      </c>
      <c r="D149" s="33">
        <v>-8.3000000000000001E-4</v>
      </c>
      <c r="E149" s="33">
        <v>-7.2999999999999996E-4</v>
      </c>
      <c r="F149" s="33">
        <v>8.3000000000000001E-4</v>
      </c>
      <c r="G149" s="33">
        <v>-1.468E-2</v>
      </c>
      <c r="H149" s="33">
        <v>-1.14E-2</v>
      </c>
      <c r="I149" s="33">
        <v>-2.2159999999999999E-2</v>
      </c>
      <c r="J149" s="33">
        <v>-1.068E-2</v>
      </c>
      <c r="K149" s="33">
        <v>-2.1000000000000001E-2</v>
      </c>
      <c r="L149" s="33">
        <v>-0.22387000000000001</v>
      </c>
      <c r="M149" s="39">
        <v>2.3772799999999998</v>
      </c>
      <c r="S149" s="9">
        <v>-7.3905791954400083E-4</v>
      </c>
      <c r="T149" s="10">
        <v>-8.6805801896800011E-3</v>
      </c>
      <c r="U149" s="10">
        <v>-5.8479701202130002E-3</v>
      </c>
      <c r="V149" s="10">
        <v>3.080262053566E-3</v>
      </c>
      <c r="W149" s="10">
        <v>5.6243311650170007E-3</v>
      </c>
      <c r="X149" s="10">
        <v>-1.1256016282053999E-2</v>
      </c>
      <c r="Y149" s="9">
        <v>-2.3102954654600268E-4</v>
      </c>
      <c r="Z149" s="10">
        <v>3.5964259652445998E-2</v>
      </c>
      <c r="AA149" s="10">
        <v>4.8801450246950019E-3</v>
      </c>
      <c r="AB149" s="10">
        <v>0.97976220889633092</v>
      </c>
      <c r="AC149" s="10">
        <v>1.5029184115162089</v>
      </c>
      <c r="AD149" s="11">
        <v>3.5906601830922531</v>
      </c>
      <c r="AF149" s="9">
        <v>-7.2688750234450004E-4</v>
      </c>
      <c r="AG149" s="10">
        <v>-8.688739732241501E-3</v>
      </c>
      <c r="AH149" s="10">
        <v>-5.8470299359530001E-3</v>
      </c>
      <c r="AI149" s="10">
        <v>3.0907343554919999E-3</v>
      </c>
      <c r="AJ149" s="10">
        <v>5.6340367780035004E-3</v>
      </c>
      <c r="AK149" s="11">
        <v>-1.1256016282053999E-2</v>
      </c>
      <c r="AM149" s="9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5.5570000000000001E-2</v>
      </c>
      <c r="AW149" s="10">
        <v>0.51293</v>
      </c>
      <c r="AX149" s="11">
        <v>-0.85663</v>
      </c>
    </row>
    <row r="151" spans="2:50" ht="15" thickBot="1">
      <c r="B151" s="46" t="s">
        <v>80</v>
      </c>
    </row>
    <row r="152" spans="2:50">
      <c r="B152" s="43">
        <v>2.4151699999999998</v>
      </c>
      <c r="C152" s="35">
        <v>-0.13125999999999999</v>
      </c>
      <c r="D152" s="35">
        <v>4.0099999999999997E-3</v>
      </c>
      <c r="E152" s="35">
        <v>-3.6600000000000001E-3</v>
      </c>
      <c r="F152" s="35">
        <v>-3.7000000000000002E-3</v>
      </c>
      <c r="G152" s="35">
        <v>3.3500000000000001E-3</v>
      </c>
      <c r="H152" s="35">
        <v>8.0000000000000007E-5</v>
      </c>
      <c r="I152" s="35">
        <v>6.9999999999999994E-5</v>
      </c>
      <c r="J152" s="35">
        <v>-1.1E-4</v>
      </c>
      <c r="K152" s="35">
        <v>-1.2999999999999999E-4</v>
      </c>
      <c r="L152" s="35">
        <v>5.0000000000000002E-5</v>
      </c>
      <c r="M152" s="41">
        <v>-1.0000000000000001E-5</v>
      </c>
      <c r="O152" s="43">
        <v>-0.8236</v>
      </c>
      <c r="P152" s="35">
        <v>0.50956000000000001</v>
      </c>
      <c r="Q152" s="41">
        <v>0.24907000000000001</v>
      </c>
      <c r="S152" s="4">
        <f t="array" ref="S152:AD163">MMULT(MMULT(AM152:AX163,B152:M163),TRANSPOSE(AM152:AX163))</f>
        <v>2.6117826035669598</v>
      </c>
      <c r="T152" s="5">
        <v>0.19639959600395701</v>
      </c>
      <c r="U152" s="5">
        <v>-0.262718449935186</v>
      </c>
      <c r="V152" s="5">
        <v>-5.3068851716090003E-3</v>
      </c>
      <c r="W152" s="5">
        <v>1.1806875226301E-2</v>
      </c>
      <c r="X152" s="5">
        <v>5.3495295975860002E-3</v>
      </c>
      <c r="Y152" s="4">
        <v>1.7524864413899998E-4</v>
      </c>
      <c r="Z152" s="5">
        <v>2.7850325882599995E-4</v>
      </c>
      <c r="AA152" s="5">
        <v>-2.2366490255999993E-4</v>
      </c>
      <c r="AB152" s="5">
        <v>2.5912259991099998E-4</v>
      </c>
      <c r="AC152" s="5">
        <v>-2.8805971400300002E-4</v>
      </c>
      <c r="AD152" s="6">
        <v>-1.0854106990700001E-4</v>
      </c>
      <c r="AF152" s="4">
        <f t="array" ref="AF152:AH154">0.5*(Y152:AA154+S158:U160)</f>
        <v>1.7524864413899998E-4</v>
      </c>
      <c r="AG152" s="5">
        <v>2.8083665872999993E-4</v>
      </c>
      <c r="AH152" s="5">
        <v>-2.2430972331199996E-4</v>
      </c>
      <c r="AI152" s="5">
        <f t="array" ref="AI152:AK154">0.5*(AB152:AD154-V158:X160)</f>
        <v>2.6143565865749998E-4</v>
      </c>
      <c r="AJ152" s="5">
        <v>-2.8775320956199999E-4</v>
      </c>
      <c r="AK152" s="6">
        <v>-1.063270479845E-4</v>
      </c>
      <c r="AM152" s="4">
        <f t="array" ref="AM152:AO154">O152:Q154</f>
        <v>-0.8236</v>
      </c>
      <c r="AN152" s="5">
        <v>0.50956000000000001</v>
      </c>
      <c r="AO152" s="5">
        <v>0.24907000000000001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6">
        <v>0</v>
      </c>
    </row>
    <row r="153" spans="2:50">
      <c r="B153" s="31">
        <v>-0.13125999999999999</v>
      </c>
      <c r="C153">
        <v>2.3563499999999999</v>
      </c>
      <c r="D153">
        <v>9.6210000000000004E-2</v>
      </c>
      <c r="E153">
        <v>1.242E-2</v>
      </c>
      <c r="F153">
        <v>3.8300000000000001E-3</v>
      </c>
      <c r="G153">
        <v>4.4799999999999996E-3</v>
      </c>
      <c r="H153">
        <v>6.9999999999999994E-5</v>
      </c>
      <c r="I153">
        <v>-6.9999999999999994E-5</v>
      </c>
      <c r="J153">
        <v>3.1E-4</v>
      </c>
      <c r="K153">
        <v>3.1E-4</v>
      </c>
      <c r="L153">
        <v>1.9000000000000001E-4</v>
      </c>
      <c r="M153" s="38">
        <v>2.0000000000000002E-5</v>
      </c>
      <c r="O153" s="31">
        <v>0.56437000000000004</v>
      </c>
      <c r="P153">
        <v>0.69262000000000001</v>
      </c>
      <c r="Q153" s="38">
        <v>0.44918999999999998</v>
      </c>
      <c r="S153" s="7">
        <v>0.19639959600395734</v>
      </c>
      <c r="T153" s="3">
        <v>2.6029601336276906</v>
      </c>
      <c r="U153" s="3">
        <v>-0.59104328421281782</v>
      </c>
      <c r="V153" s="3">
        <v>-3.9253484862680011E-3</v>
      </c>
      <c r="W153" s="3">
        <v>1.2248462055268E-2</v>
      </c>
      <c r="X153" s="3">
        <v>-2.6959860070400066E-4</v>
      </c>
      <c r="Y153" s="7">
        <v>2.8317005863400001E-4</v>
      </c>
      <c r="Z153" s="3">
        <v>1.7555994268799994E-4</v>
      </c>
      <c r="AA153" s="3">
        <v>-2.3933476435E-4</v>
      </c>
      <c r="AB153" s="3">
        <v>1.5354691156899993E-4</v>
      </c>
      <c r="AC153" s="3">
        <v>-3.8191449310799998E-4</v>
      </c>
      <c r="AD153" s="8">
        <v>-1.85735638358E-4</v>
      </c>
      <c r="AF153" s="7">
        <v>2.8083665873000004E-4</v>
      </c>
      <c r="AG153" s="3">
        <v>1.7555994268799997E-4</v>
      </c>
      <c r="AH153" s="3">
        <v>-2.32645670903E-4</v>
      </c>
      <c r="AI153" s="3">
        <v>1.4955630379199993E-4</v>
      </c>
      <c r="AJ153" s="3">
        <v>-3.7690541772150005E-4</v>
      </c>
      <c r="AK153" s="8">
        <v>-1.8172033711000003E-4</v>
      </c>
      <c r="AM153" s="7">
        <v>0.56437000000000004</v>
      </c>
      <c r="AN153" s="3">
        <v>0.69262000000000001</v>
      </c>
      <c r="AO153" s="3">
        <v>0.44918999999999998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8">
        <v>0</v>
      </c>
    </row>
    <row r="154" spans="2:50" ht="15" thickBot="1">
      <c r="B154" s="31">
        <v>4.0099999999999997E-3</v>
      </c>
      <c r="C154">
        <v>9.6210000000000004E-2</v>
      </c>
      <c r="D154">
        <v>3.6874400000000001</v>
      </c>
      <c r="E154">
        <v>8.0000000000000002E-3</v>
      </c>
      <c r="F154">
        <v>1.2869999999999999E-2</v>
      </c>
      <c r="G154">
        <v>-5.2999999999999998E-4</v>
      </c>
      <c r="H154">
        <v>1.2E-4</v>
      </c>
      <c r="I154">
        <v>-2.9999999999999997E-4</v>
      </c>
      <c r="J154">
        <v>4.4999999999999999E-4</v>
      </c>
      <c r="K154">
        <v>4.6999999999999999E-4</v>
      </c>
      <c r="L154">
        <v>2.7E-4</v>
      </c>
      <c r="M154" s="38">
        <v>4.0000000000000003E-5</v>
      </c>
      <c r="O154" s="32">
        <v>5.638E-2</v>
      </c>
      <c r="P154" s="33">
        <v>0.51051999999999997</v>
      </c>
      <c r="Q154" s="39">
        <v>-0.85802</v>
      </c>
      <c r="S154" s="7">
        <v>-0.26271844993518612</v>
      </c>
      <c r="T154" s="3">
        <v>-0.59104328421281804</v>
      </c>
      <c r="U154" s="3">
        <v>3.2442702550096922</v>
      </c>
      <c r="V154" s="3">
        <v>-3.405816827843999E-3</v>
      </c>
      <c r="W154" s="3">
        <v>-5.5340593143960006E-3</v>
      </c>
      <c r="X154" s="3">
        <v>-7.301604093512E-3</v>
      </c>
      <c r="Y154" s="7">
        <v>-2.2495454406399999E-4</v>
      </c>
      <c r="Z154" s="3">
        <v>-2.2595657745599996E-4</v>
      </c>
      <c r="AA154" s="3">
        <v>8.9191228580000001E-5</v>
      </c>
      <c r="AB154" s="3">
        <v>-1.4677072806999997E-4</v>
      </c>
      <c r="AC154" s="3">
        <v>2.2268938812400004E-4</v>
      </c>
      <c r="AD154" s="8">
        <v>1.0264148272000002E-4</v>
      </c>
      <c r="AF154" s="7">
        <v>-2.2430972331199999E-4</v>
      </c>
      <c r="AG154" s="3">
        <v>-2.3264567090299995E-4</v>
      </c>
      <c r="AH154" s="3">
        <v>8.9191228580000001E-5</v>
      </c>
      <c r="AI154" s="3">
        <v>-1.4674156057150001E-4</v>
      </c>
      <c r="AJ154" s="3">
        <v>2.2798375501750003E-4</v>
      </c>
      <c r="AK154" s="8">
        <v>1.0046878823899999E-4</v>
      </c>
      <c r="AM154" s="7">
        <v>5.638E-2</v>
      </c>
      <c r="AN154" s="3">
        <v>0.51051999999999997</v>
      </c>
      <c r="AO154" s="3">
        <v>-0.85802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8">
        <v>0</v>
      </c>
    </row>
    <row r="155" spans="2:50" ht="15" thickBot="1">
      <c r="B155" s="31">
        <v>-3.6600000000000001E-3</v>
      </c>
      <c r="C155">
        <v>1.242E-2</v>
      </c>
      <c r="D155">
        <v>8.0000000000000002E-3</v>
      </c>
      <c r="E155">
        <v>2.07863</v>
      </c>
      <c r="F155">
        <v>2.4080000000000001E-2</v>
      </c>
      <c r="G155">
        <v>7.2730000000000003E-2</v>
      </c>
      <c r="H155">
        <v>1.3999999999999999E-4</v>
      </c>
      <c r="I155">
        <v>-2.9999999999999997E-4</v>
      </c>
      <c r="J155">
        <v>4.6999999999999999E-4</v>
      </c>
      <c r="K155">
        <v>-6.7000000000000002E-4</v>
      </c>
      <c r="L155">
        <v>3.6000000000000002E-4</v>
      </c>
      <c r="M155" s="38">
        <v>4.4000000000000002E-4</v>
      </c>
      <c r="S155" s="7">
        <v>-5.3068851716090012E-3</v>
      </c>
      <c r="T155" s="3">
        <v>-3.9253484862680011E-3</v>
      </c>
      <c r="U155" s="3">
        <v>-3.4058168278439998E-3</v>
      </c>
      <c r="V155" s="3">
        <v>3.0751920677939313</v>
      </c>
      <c r="W155" s="3">
        <v>1.4027356066158305</v>
      </c>
      <c r="X155" s="3">
        <v>1.0551077278788563</v>
      </c>
      <c r="Y155" s="7">
        <v>-2.6374871740400004E-4</v>
      </c>
      <c r="Z155" s="3">
        <v>-1.4556569601500004E-4</v>
      </c>
      <c r="AA155" s="3">
        <v>1.46712393073E-4</v>
      </c>
      <c r="AB155" s="3">
        <v>6.1398956813599995E-4</v>
      </c>
      <c r="AC155" s="3">
        <v>-2.7389139040599997E-4</v>
      </c>
      <c r="AD155" s="8">
        <v>4.3648214233400003E-4</v>
      </c>
      <c r="AF155" s="7">
        <f t="array" ref="AF155:AH157">0.5*(Y155:AA157-S161:U163)</f>
        <v>-2.6143565865750003E-4</v>
      </c>
      <c r="AG155" s="3">
        <v>-1.4955630379199998E-4</v>
      </c>
      <c r="AH155" s="3">
        <v>1.4674156057149998E-4</v>
      </c>
      <c r="AI155" s="3">
        <f t="array" ref="AI155:AK157">0.5*(AB155:AD157+V161:X163)</f>
        <v>6.1398956813600006E-4</v>
      </c>
      <c r="AJ155" s="3">
        <v>-2.6447126212350005E-4</v>
      </c>
      <c r="AK155" s="8">
        <v>4.3176148795600006E-4</v>
      </c>
      <c r="AM155" s="7">
        <v>0</v>
      </c>
      <c r="AN155" s="3">
        <v>0</v>
      </c>
      <c r="AO155" s="3">
        <v>0</v>
      </c>
      <c r="AP155" s="3">
        <f t="array" ref="AP155:AR157">O152:Q154</f>
        <v>-0.8236</v>
      </c>
      <c r="AQ155" s="3">
        <v>0.50956000000000001</v>
      </c>
      <c r="AR155" s="3">
        <v>0.24907000000000001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8">
        <v>0</v>
      </c>
    </row>
    <row r="156" spans="2:50">
      <c r="B156" s="31">
        <v>-3.7000000000000002E-3</v>
      </c>
      <c r="C156">
        <v>3.8300000000000001E-3</v>
      </c>
      <c r="D156">
        <v>1.2869999999999999E-2</v>
      </c>
      <c r="E156">
        <v>2.4080000000000001E-2</v>
      </c>
      <c r="F156">
        <v>6.14086</v>
      </c>
      <c r="G156">
        <v>-0.12887999999999999</v>
      </c>
      <c r="H156">
        <v>-5.0000000000000002E-5</v>
      </c>
      <c r="I156">
        <v>-1.8000000000000001E-4</v>
      </c>
      <c r="J156">
        <v>2.7E-4</v>
      </c>
      <c r="K156">
        <v>3.6999999999999999E-4</v>
      </c>
      <c r="L156">
        <v>3.0000000000000001E-5</v>
      </c>
      <c r="M156" s="38">
        <v>2.5999999999999998E-4</v>
      </c>
      <c r="O156" s="43">
        <v>0.82352999999999998</v>
      </c>
      <c r="P156" s="35">
        <v>-0.50958000000000003</v>
      </c>
      <c r="Q156" s="41">
        <v>0.24925</v>
      </c>
      <c r="S156" s="7">
        <v>1.1806875226301E-2</v>
      </c>
      <c r="T156" s="3">
        <v>1.2248462055268E-2</v>
      </c>
      <c r="U156" s="3">
        <v>-5.5340593143959997E-3</v>
      </c>
      <c r="V156" s="3">
        <v>1.4027356066158301</v>
      </c>
      <c r="W156" s="3">
        <v>4.0827571959947679</v>
      </c>
      <c r="X156" s="3">
        <v>1.3053836903613198</v>
      </c>
      <c r="Y156" s="7">
        <v>2.8744670512100001E-4</v>
      </c>
      <c r="Z156" s="3">
        <v>3.7189634233500001E-4</v>
      </c>
      <c r="AA156" s="3">
        <v>-2.3327812191099997E-4</v>
      </c>
      <c r="AB156" s="3">
        <v>-2.5505113384100003E-4</v>
      </c>
      <c r="AC156" s="3">
        <v>2.0063062505100003E-4</v>
      </c>
      <c r="AD156" s="8">
        <v>-2.2756643783900006E-4</v>
      </c>
      <c r="AF156" s="7">
        <v>2.8775320956199999E-4</v>
      </c>
      <c r="AG156" s="3">
        <v>3.7690541772150005E-4</v>
      </c>
      <c r="AH156" s="3">
        <v>-2.2798375501749998E-4</v>
      </c>
      <c r="AI156" s="3">
        <v>-2.644712621235E-4</v>
      </c>
      <c r="AJ156" s="3">
        <v>2.0063062505100003E-4</v>
      </c>
      <c r="AK156" s="8">
        <v>-2.2377190936250006E-4</v>
      </c>
      <c r="AM156" s="7">
        <v>0</v>
      </c>
      <c r="AN156" s="3">
        <v>0</v>
      </c>
      <c r="AO156" s="3">
        <v>0</v>
      </c>
      <c r="AP156" s="3">
        <v>0.56437000000000004</v>
      </c>
      <c r="AQ156" s="3">
        <v>0.69262000000000001</v>
      </c>
      <c r="AR156" s="3">
        <v>0.44918999999999998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8">
        <v>0</v>
      </c>
    </row>
    <row r="157" spans="2:50" ht="15" thickBot="1">
      <c r="B157" s="31">
        <v>3.3500000000000001E-3</v>
      </c>
      <c r="C157">
        <v>4.4799999999999996E-3</v>
      </c>
      <c r="D157">
        <v>-5.2999999999999998E-4</v>
      </c>
      <c r="E157">
        <v>7.2730000000000003E-2</v>
      </c>
      <c r="F157">
        <v>-0.12887999999999999</v>
      </c>
      <c r="G157">
        <v>2.4744299999999999</v>
      </c>
      <c r="H157">
        <v>-1.0000000000000001E-5</v>
      </c>
      <c r="I157">
        <v>2.0000000000000002E-5</v>
      </c>
      <c r="J157">
        <v>-3.0000000000000001E-5</v>
      </c>
      <c r="K157">
        <v>-4.2000000000000002E-4</v>
      </c>
      <c r="L157">
        <v>-2.5999999999999998E-4</v>
      </c>
      <c r="M157" s="38">
        <v>-4.6000000000000001E-4</v>
      </c>
      <c r="O157" s="31">
        <v>-0.56449000000000005</v>
      </c>
      <c r="P157">
        <v>-0.69266000000000005</v>
      </c>
      <c r="Q157" s="38">
        <v>0.44897999999999999</v>
      </c>
      <c r="S157" s="7">
        <v>5.3495295975860011E-3</v>
      </c>
      <c r="T157" s="3">
        <v>-2.6959860070400066E-4</v>
      </c>
      <c r="U157" s="3">
        <v>-7.3016040935119991E-3</v>
      </c>
      <c r="V157" s="3">
        <v>1.0551077278788559</v>
      </c>
      <c r="W157" s="3">
        <v>1.3053836903613196</v>
      </c>
      <c r="X157" s="3">
        <v>3.5360328168057116</v>
      </c>
      <c r="Y157" s="7">
        <v>1.0411302606199999E-4</v>
      </c>
      <c r="Z157" s="3">
        <v>1.7770503586199998E-4</v>
      </c>
      <c r="AA157" s="3">
        <v>-9.8296093758000003E-5</v>
      </c>
      <c r="AB157" s="3">
        <v>4.2704083357799998E-4</v>
      </c>
      <c r="AC157" s="3">
        <v>-2.1997738088599998E-4</v>
      </c>
      <c r="AD157" s="8">
        <v>-6.3462844440199994E-4</v>
      </c>
      <c r="AF157" s="9">
        <v>1.063270479845E-4</v>
      </c>
      <c r="AG157" s="10">
        <v>1.8172033711E-4</v>
      </c>
      <c r="AH157" s="10">
        <v>-1.0046878823900002E-4</v>
      </c>
      <c r="AI157" s="10">
        <v>4.31761487956E-4</v>
      </c>
      <c r="AJ157" s="10">
        <v>-2.2377190936250004E-4</v>
      </c>
      <c r="AK157" s="11">
        <v>-6.3462844440199994E-4</v>
      </c>
      <c r="AM157" s="7">
        <v>0</v>
      </c>
      <c r="AN157" s="3">
        <v>0</v>
      </c>
      <c r="AO157" s="3">
        <v>0</v>
      </c>
      <c r="AP157" s="3">
        <v>5.638E-2</v>
      </c>
      <c r="AQ157" s="3">
        <v>0.51051999999999997</v>
      </c>
      <c r="AR157" s="3">
        <v>-0.85802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8">
        <v>0</v>
      </c>
    </row>
    <row r="158" spans="2:50" ht="15" thickBot="1">
      <c r="B158" s="31">
        <v>8.0000000000000007E-5</v>
      </c>
      <c r="C158">
        <v>6.9999999999999994E-5</v>
      </c>
      <c r="D158">
        <v>1.2E-4</v>
      </c>
      <c r="E158">
        <v>1.3999999999999999E-4</v>
      </c>
      <c r="F158">
        <v>-5.0000000000000002E-5</v>
      </c>
      <c r="G158">
        <v>-1.0000000000000001E-5</v>
      </c>
      <c r="H158">
        <v>2.4171</v>
      </c>
      <c r="I158">
        <v>-0.13169</v>
      </c>
      <c r="J158">
        <v>-2.8400000000000001E-3</v>
      </c>
      <c r="K158">
        <v>3.6700000000000001E-3</v>
      </c>
      <c r="L158">
        <v>2.3600000000000001E-3</v>
      </c>
      <c r="M158" s="38">
        <v>2.48E-3</v>
      </c>
      <c r="O158" s="32">
        <v>-5.6149999999999999E-2</v>
      </c>
      <c r="P158" s="33">
        <v>-0.51044</v>
      </c>
      <c r="Q158" s="39">
        <v>-0.85807999999999995</v>
      </c>
      <c r="S158" s="4">
        <v>1.7524864413899998E-4</v>
      </c>
      <c r="T158" s="5">
        <v>2.8317005863399996E-4</v>
      </c>
      <c r="U158" s="5">
        <v>-2.2495454406399999E-4</v>
      </c>
      <c r="V158" s="5">
        <v>-2.6374871740399999E-4</v>
      </c>
      <c r="W158" s="5">
        <v>2.8744670512100001E-4</v>
      </c>
      <c r="X158" s="5">
        <v>1.0411302606200001E-4</v>
      </c>
      <c r="Y158" s="4">
        <v>2.6141090719669773</v>
      </c>
      <c r="Z158" s="5">
        <v>0.19599695520729576</v>
      </c>
      <c r="AA158" s="5">
        <v>-0.263471878911964</v>
      </c>
      <c r="AB158" s="5">
        <v>6.3424347914439981E-3</v>
      </c>
      <c r="AC158" s="5">
        <v>-1.1104020367393001E-2</v>
      </c>
      <c r="AD158" s="6">
        <v>-3.6581181949669993E-3</v>
      </c>
      <c r="AF158" s="4">
        <f t="array" ref="AF158:AK163">TRANSPOSE(AF152:AK157)</f>
        <v>1.7524864413899998E-4</v>
      </c>
      <c r="AG158" s="5">
        <v>2.8083665873000004E-4</v>
      </c>
      <c r="AH158" s="5">
        <v>-2.2430972331199999E-4</v>
      </c>
      <c r="AI158" s="5">
        <v>-2.6143565865750003E-4</v>
      </c>
      <c r="AJ158" s="5">
        <v>2.8775320956199999E-4</v>
      </c>
      <c r="AK158" s="6">
        <v>1.063270479845E-4</v>
      </c>
      <c r="AM158" s="7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f t="array" ref="AS158:AU160">O156:Q158</f>
        <v>0.82352999999999998</v>
      </c>
      <c r="AT158" s="3">
        <v>-0.50958000000000003</v>
      </c>
      <c r="AU158" s="3">
        <v>0.24925</v>
      </c>
      <c r="AV158" s="3">
        <v>0</v>
      </c>
      <c r="AW158" s="3">
        <v>0</v>
      </c>
      <c r="AX158" s="8">
        <v>0</v>
      </c>
    </row>
    <row r="159" spans="2:50">
      <c r="B159" s="31">
        <v>6.9999999999999994E-5</v>
      </c>
      <c r="C159">
        <v>-6.9999999999999994E-5</v>
      </c>
      <c r="D159">
        <v>-2.9999999999999997E-4</v>
      </c>
      <c r="E159">
        <v>-2.9999999999999997E-4</v>
      </c>
      <c r="F159">
        <v>-1.8000000000000001E-4</v>
      </c>
      <c r="G159">
        <v>2.0000000000000002E-5</v>
      </c>
      <c r="H159">
        <v>-0.13169</v>
      </c>
      <c r="I159">
        <v>2.3562500000000002</v>
      </c>
      <c r="J159">
        <v>-9.7220000000000001E-2</v>
      </c>
      <c r="K159">
        <v>-1.308E-2</v>
      </c>
      <c r="L159">
        <v>-2.5799999999999998E-3</v>
      </c>
      <c r="M159" s="38">
        <v>4.2700000000000004E-3</v>
      </c>
      <c r="S159" s="7">
        <v>2.7850325882600001E-4</v>
      </c>
      <c r="T159" s="3">
        <v>1.7555994268799997E-4</v>
      </c>
      <c r="U159" s="3">
        <v>-2.2595657745599999E-4</v>
      </c>
      <c r="V159" s="3">
        <v>-1.4556569601499995E-4</v>
      </c>
      <c r="W159" s="3">
        <v>3.7189634233500006E-4</v>
      </c>
      <c r="X159" s="3">
        <v>1.7770503586200004E-4</v>
      </c>
      <c r="Y159" s="7">
        <v>0.19599695520729621</v>
      </c>
      <c r="Z159" s="3">
        <v>2.6023931991395464</v>
      </c>
      <c r="AA159" s="3">
        <v>-0.58977152277462397</v>
      </c>
      <c r="AB159" s="3">
        <v>4.5416071682329992E-3</v>
      </c>
      <c r="AC159" s="3">
        <v>-1.2194270046193001E-2</v>
      </c>
      <c r="AD159" s="8">
        <v>2.9440845934100091E-4</v>
      </c>
      <c r="AF159" s="7">
        <v>2.8083665872999993E-4</v>
      </c>
      <c r="AG159" s="3">
        <v>1.7555994268799997E-4</v>
      </c>
      <c r="AH159" s="3">
        <v>-2.3264567090299995E-4</v>
      </c>
      <c r="AI159" s="3">
        <v>-1.4955630379199998E-4</v>
      </c>
      <c r="AJ159" s="3">
        <v>3.7690541772150005E-4</v>
      </c>
      <c r="AK159" s="8">
        <v>1.8172033711E-4</v>
      </c>
      <c r="AM159" s="7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-0.56449000000000005</v>
      </c>
      <c r="AT159" s="3">
        <v>-0.69266000000000005</v>
      </c>
      <c r="AU159" s="3">
        <v>0.44897999999999999</v>
      </c>
      <c r="AV159" s="3">
        <v>0</v>
      </c>
      <c r="AW159" s="3">
        <v>0</v>
      </c>
      <c r="AX159" s="8">
        <v>0</v>
      </c>
    </row>
    <row r="160" spans="2:50">
      <c r="B160" s="31">
        <v>-1.1E-4</v>
      </c>
      <c r="C160">
        <v>3.1E-4</v>
      </c>
      <c r="D160">
        <v>4.4999999999999999E-4</v>
      </c>
      <c r="E160">
        <v>4.6999999999999999E-4</v>
      </c>
      <c r="F160">
        <v>2.7E-4</v>
      </c>
      <c r="G160">
        <v>-3.0000000000000001E-5</v>
      </c>
      <c r="H160">
        <v>-2.8400000000000001E-3</v>
      </c>
      <c r="I160">
        <v>-9.7220000000000001E-2</v>
      </c>
      <c r="J160">
        <v>3.6847500000000002</v>
      </c>
      <c r="K160">
        <v>8.0599999999999995E-3</v>
      </c>
      <c r="L160">
        <v>1.231E-2</v>
      </c>
      <c r="M160" s="38">
        <v>-5.2999999999999998E-4</v>
      </c>
      <c r="S160" s="7">
        <v>-2.2366490255999998E-4</v>
      </c>
      <c r="T160" s="3">
        <v>-2.3933476434999997E-4</v>
      </c>
      <c r="U160" s="3">
        <v>8.9191228580000014E-5</v>
      </c>
      <c r="V160" s="3">
        <v>1.4671239307300003E-4</v>
      </c>
      <c r="W160" s="3">
        <v>-2.33278121911E-4</v>
      </c>
      <c r="X160" s="3">
        <v>-9.8296093757999976E-5</v>
      </c>
      <c r="Y160" s="7">
        <v>-0.26347187891196389</v>
      </c>
      <c r="Z160" s="3">
        <v>-0.58977152277462375</v>
      </c>
      <c r="AA160" s="3">
        <v>3.2416385607052218</v>
      </c>
      <c r="AB160" s="3">
        <v>3.9475061924350019E-3</v>
      </c>
      <c r="AC160" s="3">
        <v>5.910780939393E-3</v>
      </c>
      <c r="AD160" s="8">
        <v>6.4117091378710009E-3</v>
      </c>
      <c r="AF160" s="7">
        <v>-2.2430972331199996E-4</v>
      </c>
      <c r="AG160" s="3">
        <v>-2.32645670903E-4</v>
      </c>
      <c r="AH160" s="3">
        <v>8.9191228580000001E-5</v>
      </c>
      <c r="AI160" s="3">
        <v>1.4674156057149998E-4</v>
      </c>
      <c r="AJ160" s="3">
        <v>-2.2798375501749998E-4</v>
      </c>
      <c r="AK160" s="8">
        <v>-1.0046878823900002E-4</v>
      </c>
      <c r="AM160" s="7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-5.6149999999999999E-2</v>
      </c>
      <c r="AT160" s="3">
        <v>-0.51044</v>
      </c>
      <c r="AU160" s="3">
        <v>-0.85807999999999995</v>
      </c>
      <c r="AV160" s="3">
        <v>0</v>
      </c>
      <c r="AW160" s="3">
        <v>0</v>
      </c>
      <c r="AX160" s="8">
        <v>0</v>
      </c>
    </row>
    <row r="161" spans="2:50">
      <c r="B161" s="31">
        <v>-1.2999999999999999E-4</v>
      </c>
      <c r="C161">
        <v>3.1E-4</v>
      </c>
      <c r="D161">
        <v>4.6999999999999999E-4</v>
      </c>
      <c r="E161">
        <v>-6.7000000000000002E-4</v>
      </c>
      <c r="F161">
        <v>3.6999999999999999E-4</v>
      </c>
      <c r="G161">
        <v>-4.2000000000000002E-4</v>
      </c>
      <c r="H161">
        <v>3.6700000000000001E-3</v>
      </c>
      <c r="I161">
        <v>-1.308E-2</v>
      </c>
      <c r="J161">
        <v>8.0599999999999995E-3</v>
      </c>
      <c r="K161">
        <v>2.0768200000000001</v>
      </c>
      <c r="L161">
        <v>2.4330000000000001E-2</v>
      </c>
      <c r="M161" s="38">
        <v>-7.3090000000000002E-2</v>
      </c>
      <c r="S161" s="7">
        <v>2.5912259991099998E-4</v>
      </c>
      <c r="T161" s="3">
        <v>1.5354691156899993E-4</v>
      </c>
      <c r="U161" s="3">
        <v>-1.4677072806999997E-4</v>
      </c>
      <c r="V161" s="3">
        <v>6.1398956813600017E-4</v>
      </c>
      <c r="W161" s="3">
        <v>-2.5505113384100009E-4</v>
      </c>
      <c r="X161" s="3">
        <v>4.2704083357800003E-4</v>
      </c>
      <c r="Y161" s="7">
        <v>6.342434791443999E-3</v>
      </c>
      <c r="Z161" s="3">
        <v>4.5416071682329983E-3</v>
      </c>
      <c r="AA161" s="3">
        <v>3.9475061924350002E-3</v>
      </c>
      <c r="AB161" s="3">
        <v>3.0715943156741798</v>
      </c>
      <c r="AC161" s="3">
        <v>1.4008536291730995</v>
      </c>
      <c r="AD161" s="8">
        <v>1.0523191362649433</v>
      </c>
      <c r="AF161" s="7">
        <v>2.6143565865749998E-4</v>
      </c>
      <c r="AG161" s="3">
        <v>1.4955630379199993E-4</v>
      </c>
      <c r="AH161" s="3">
        <v>-1.4674156057150001E-4</v>
      </c>
      <c r="AI161" s="3">
        <v>6.1398956813600006E-4</v>
      </c>
      <c r="AJ161" s="3">
        <v>-2.644712621235E-4</v>
      </c>
      <c r="AK161" s="8">
        <v>4.31761487956E-4</v>
      </c>
      <c r="AM161" s="7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f t="array" ref="AV161:AX163">O156:Q158</f>
        <v>0.82352999999999998</v>
      </c>
      <c r="AW161" s="3">
        <v>-0.50958000000000003</v>
      </c>
      <c r="AX161" s="8">
        <v>0.24925</v>
      </c>
    </row>
    <row r="162" spans="2:50">
      <c r="B162" s="31">
        <v>5.0000000000000002E-5</v>
      </c>
      <c r="C162">
        <v>1.9000000000000001E-4</v>
      </c>
      <c r="D162">
        <v>2.7E-4</v>
      </c>
      <c r="E162">
        <v>3.6000000000000002E-4</v>
      </c>
      <c r="F162">
        <v>3.0000000000000001E-5</v>
      </c>
      <c r="G162">
        <v>-2.5999999999999998E-4</v>
      </c>
      <c r="H162">
        <v>2.3600000000000001E-3</v>
      </c>
      <c r="I162">
        <v>-2.5799999999999998E-3</v>
      </c>
      <c r="J162">
        <v>1.231E-2</v>
      </c>
      <c r="K162">
        <v>2.4330000000000001E-2</v>
      </c>
      <c r="L162">
        <v>6.1317500000000003</v>
      </c>
      <c r="M162" s="38">
        <v>0.12792000000000001</v>
      </c>
      <c r="S162" s="7">
        <v>-2.8805971400300002E-4</v>
      </c>
      <c r="T162" s="3">
        <v>-3.8191449310800003E-4</v>
      </c>
      <c r="U162" s="3">
        <v>2.2268938812400002E-4</v>
      </c>
      <c r="V162" s="3">
        <v>-2.7389139040599997E-4</v>
      </c>
      <c r="W162" s="3">
        <v>2.0063062505100003E-4</v>
      </c>
      <c r="X162" s="3">
        <v>-2.1997738088600009E-4</v>
      </c>
      <c r="Y162" s="7">
        <v>-1.1104020367393001E-2</v>
      </c>
      <c r="Z162" s="3">
        <v>-1.2194270046193001E-2</v>
      </c>
      <c r="AA162" s="3">
        <v>5.9107809393929983E-3</v>
      </c>
      <c r="AB162" s="3">
        <v>1.4008536291730995</v>
      </c>
      <c r="AC162" s="3">
        <v>4.0791135701750108</v>
      </c>
      <c r="AD162" s="8">
        <v>1.3013088842655023</v>
      </c>
      <c r="AF162" s="7">
        <v>-2.8775320956199999E-4</v>
      </c>
      <c r="AG162" s="3">
        <v>-3.7690541772150005E-4</v>
      </c>
      <c r="AH162" s="3">
        <v>2.2798375501750003E-4</v>
      </c>
      <c r="AI162" s="3">
        <v>-2.6447126212350005E-4</v>
      </c>
      <c r="AJ162" s="3">
        <v>2.0063062505100003E-4</v>
      </c>
      <c r="AK162" s="8">
        <v>-2.2377190936250004E-4</v>
      </c>
      <c r="AM162" s="7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-0.56449000000000005</v>
      </c>
      <c r="AW162" s="3">
        <v>-0.69266000000000005</v>
      </c>
      <c r="AX162" s="8">
        <v>0.44897999999999999</v>
      </c>
    </row>
    <row r="163" spans="2:50" ht="15" thickBot="1">
      <c r="B163" s="32">
        <v>-1.0000000000000001E-5</v>
      </c>
      <c r="C163" s="33">
        <v>2.0000000000000002E-5</v>
      </c>
      <c r="D163" s="33">
        <v>4.0000000000000003E-5</v>
      </c>
      <c r="E163" s="33">
        <v>4.4000000000000002E-4</v>
      </c>
      <c r="F163" s="33">
        <v>2.5999999999999998E-4</v>
      </c>
      <c r="G163" s="33">
        <v>-4.6000000000000001E-4</v>
      </c>
      <c r="H163" s="33">
        <v>2.48E-3</v>
      </c>
      <c r="I163" s="33">
        <v>4.2700000000000004E-3</v>
      </c>
      <c r="J163" s="33">
        <v>-5.2999999999999998E-4</v>
      </c>
      <c r="K163" s="33">
        <v>-7.3090000000000002E-2</v>
      </c>
      <c r="L163" s="33">
        <v>0.12792000000000001</v>
      </c>
      <c r="M163" s="39">
        <v>2.4751500000000002</v>
      </c>
      <c r="S163" s="9">
        <v>-1.0854106990700002E-4</v>
      </c>
      <c r="T163" s="10">
        <v>-1.8573563835800003E-4</v>
      </c>
      <c r="U163" s="10">
        <v>1.0264148272000002E-4</v>
      </c>
      <c r="V163" s="10">
        <v>4.3648214233400003E-4</v>
      </c>
      <c r="W163" s="10">
        <v>-2.2756643783900009E-4</v>
      </c>
      <c r="X163" s="10">
        <v>-6.3462844440199994E-4</v>
      </c>
      <c r="Y163" s="9">
        <v>-3.6581181949669988E-3</v>
      </c>
      <c r="Z163" s="10">
        <v>2.9440845934100048E-4</v>
      </c>
      <c r="AA163" s="10">
        <v>6.411709137871E-3</v>
      </c>
      <c r="AB163" s="10">
        <v>1.0523191362649436</v>
      </c>
      <c r="AC163" s="10">
        <v>1.3013088842655023</v>
      </c>
      <c r="AD163" s="11">
        <v>3.5330342921959779</v>
      </c>
      <c r="AF163" s="9">
        <v>-1.063270479845E-4</v>
      </c>
      <c r="AG163" s="10">
        <v>-1.8172033711000003E-4</v>
      </c>
      <c r="AH163" s="10">
        <v>1.0046878823899999E-4</v>
      </c>
      <c r="AI163" s="10">
        <v>4.3176148795600006E-4</v>
      </c>
      <c r="AJ163" s="10">
        <v>-2.2377190936250006E-4</v>
      </c>
      <c r="AK163" s="11">
        <v>-6.3462844440199994E-4</v>
      </c>
      <c r="AM163" s="9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-5.6149999999999999E-2</v>
      </c>
      <c r="AW163" s="10">
        <v>-0.51044</v>
      </c>
      <c r="AX163" s="11">
        <v>-0.85807999999999995</v>
      </c>
    </row>
    <row r="165" spans="2:50" ht="15" thickBot="1">
      <c r="B165" s="46" t="s">
        <v>82</v>
      </c>
    </row>
    <row r="166" spans="2:50">
      <c r="B166" s="43">
        <v>2.47817</v>
      </c>
      <c r="C166" s="35">
        <v>-0.11024</v>
      </c>
      <c r="D166" s="35">
        <v>5.5309999999999998E-2</v>
      </c>
      <c r="E166" s="35">
        <v>-4.3499999999999997E-3</v>
      </c>
      <c r="F166" s="35">
        <v>6.4799999999999996E-3</v>
      </c>
      <c r="G166" s="35">
        <v>2.65E-3</v>
      </c>
      <c r="H166" s="35">
        <v>-6.5300000000000002E-3</v>
      </c>
      <c r="I166" s="35">
        <v>-1.2600000000000001E-3</v>
      </c>
      <c r="J166" s="35">
        <v>-4.0600000000000002E-3</v>
      </c>
      <c r="K166" s="35">
        <v>8.4000000000000003E-4</v>
      </c>
      <c r="L166" s="35">
        <v>-6.6800000000000002E-3</v>
      </c>
      <c r="M166" s="41">
        <v>1.1800000000000001E-3</v>
      </c>
      <c r="O166" s="43">
        <v>-0.82333000000000001</v>
      </c>
      <c r="P166" s="35">
        <v>0.50968000000000002</v>
      </c>
      <c r="Q166" s="41">
        <v>0.24970000000000001</v>
      </c>
      <c r="S166" s="4">
        <f t="array" ref="S166:AD177">MMULT(MMULT(AM166:AX177,B166:M177),TRANSPOSE(AM166:AX177))</f>
        <v>2.6545008169759616</v>
      </c>
      <c r="T166" s="5">
        <v>0.20445178957178295</v>
      </c>
      <c r="U166" s="5">
        <v>-0.21882033510153287</v>
      </c>
      <c r="V166" s="5">
        <v>-8.8669603485050028E-3</v>
      </c>
      <c r="W166" s="5">
        <v>3.6656461910900082E-4</v>
      </c>
      <c r="X166" s="5">
        <v>1.3230609792071E-2</v>
      </c>
      <c r="Y166" s="4">
        <v>4.7277280006459994E-3</v>
      </c>
      <c r="Z166" s="5">
        <v>-2.9285623909139995E-3</v>
      </c>
      <c r="AA166" s="5">
        <v>-3.5581598363480004E-3</v>
      </c>
      <c r="AB166" s="5">
        <v>-3.5115118444520002E-3</v>
      </c>
      <c r="AC166" s="5">
        <v>-3.0912537001380005E-3</v>
      </c>
      <c r="AD166" s="6">
        <v>-1.4860276693440004E-3</v>
      </c>
      <c r="AF166" s="4">
        <f t="array" ref="AF166:AH168">0.5*(Y166:AA168+S172:U174)</f>
        <v>4.7277280006459994E-3</v>
      </c>
      <c r="AG166" s="5">
        <v>-2.927843013188E-3</v>
      </c>
      <c r="AH166" s="5">
        <v>-3.5534940011230001E-3</v>
      </c>
      <c r="AI166" s="5">
        <f t="array" ref="AI166:AK168">0.5*(AB166:AD168-V172:X174)</f>
        <v>-3.5043021976659998E-3</v>
      </c>
      <c r="AJ166" s="5">
        <v>-3.0943495799859999E-3</v>
      </c>
      <c r="AK166" s="6">
        <v>-1.4886248601470001E-3</v>
      </c>
      <c r="AM166" s="4">
        <f t="array" ref="AM166:AO168">O166:Q168</f>
        <v>-0.82333000000000001</v>
      </c>
      <c r="AN166" s="5">
        <v>0.50968000000000002</v>
      </c>
      <c r="AO166" s="5">
        <v>0.24970000000000001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6">
        <v>0</v>
      </c>
    </row>
    <row r="167" spans="2:50">
      <c r="B167" s="31">
        <v>-0.11024</v>
      </c>
      <c r="C167">
        <v>2.47614</v>
      </c>
      <c r="D167">
        <v>0.11681</v>
      </c>
      <c r="E167">
        <v>1.166E-2</v>
      </c>
      <c r="F167">
        <v>9.5899999999999996E-3</v>
      </c>
      <c r="G167">
        <v>-1.9689999999999999E-2</v>
      </c>
      <c r="H167">
        <v>-1.25E-3</v>
      </c>
      <c r="I167">
        <v>3.3E-4</v>
      </c>
      <c r="J167">
        <v>-9.3999999999999997E-4</v>
      </c>
      <c r="K167">
        <v>-6.4999999999999997E-4</v>
      </c>
      <c r="L167">
        <v>-1.3699999999999999E-3</v>
      </c>
      <c r="M167" s="38">
        <v>3.6999999999999999E-4</v>
      </c>
      <c r="O167" s="31">
        <v>0.56462000000000001</v>
      </c>
      <c r="P167">
        <v>0.69081000000000004</v>
      </c>
      <c r="Q167" s="38">
        <v>0.45165</v>
      </c>
      <c r="S167" s="7">
        <v>0.20445178957178339</v>
      </c>
      <c r="T167" s="3">
        <v>2.745392074863461</v>
      </c>
      <c r="U167" s="3">
        <v>-0.584344297602722</v>
      </c>
      <c r="V167" s="3">
        <v>1.6848327529519992E-3</v>
      </c>
      <c r="W167" s="3">
        <v>6.2734705539420014E-3</v>
      </c>
      <c r="X167" s="3">
        <v>2.0389812190087002E-2</v>
      </c>
      <c r="Y167" s="7">
        <v>-2.9271236354619992E-3</v>
      </c>
      <c r="Z167" s="3">
        <v>2.8265575014199988E-4</v>
      </c>
      <c r="AA167" s="3">
        <v>2.6398454040689997E-3</v>
      </c>
      <c r="AB167" s="3">
        <v>2.6056899062660006E-3</v>
      </c>
      <c r="AC167" s="3">
        <v>3.6629783688340001E-3</v>
      </c>
      <c r="AD167" s="8">
        <v>2.0816794567630002E-3</v>
      </c>
      <c r="AF167" s="7">
        <v>-2.9278430131879996E-3</v>
      </c>
      <c r="AG167" s="3">
        <v>2.8265575014199988E-4</v>
      </c>
      <c r="AH167" s="3">
        <v>2.636613434014E-3</v>
      </c>
      <c r="AI167" s="3">
        <v>2.6069300999965002E-3</v>
      </c>
      <c r="AJ167" s="3">
        <v>3.6609382318840001E-3</v>
      </c>
      <c r="AK167" s="8">
        <v>2.0829999659525002E-3</v>
      </c>
      <c r="AM167" s="7">
        <v>0.56462000000000001</v>
      </c>
      <c r="AN167" s="3">
        <v>0.69081000000000004</v>
      </c>
      <c r="AO167" s="3">
        <v>0.45165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8">
        <v>0</v>
      </c>
    </row>
    <row r="168" spans="2:50" ht="15" thickBot="1">
      <c r="B168" s="31">
        <v>5.5309999999999998E-2</v>
      </c>
      <c r="C168">
        <v>0.11681</v>
      </c>
      <c r="D168">
        <v>3.7188500000000002</v>
      </c>
      <c r="E168">
        <v>-5.0200000000000002E-3</v>
      </c>
      <c r="F168">
        <v>1.188E-2</v>
      </c>
      <c r="G168">
        <v>-4.6600000000000001E-3</v>
      </c>
      <c r="H168">
        <v>4.0499999999999998E-3</v>
      </c>
      <c r="I168">
        <v>9.3999999999999997E-4</v>
      </c>
      <c r="J168">
        <v>1.7000000000000001E-4</v>
      </c>
      <c r="K168">
        <v>-1.4999999999999999E-4</v>
      </c>
      <c r="L168">
        <v>-4.6000000000000001E-4</v>
      </c>
      <c r="M168" s="38">
        <v>-8.8000000000000003E-4</v>
      </c>
      <c r="O168" s="32">
        <v>5.7709999999999997E-2</v>
      </c>
      <c r="P168" s="33">
        <v>0.51285000000000003</v>
      </c>
      <c r="Q168" s="39">
        <v>-0.85653999999999997</v>
      </c>
      <c r="S168" s="7">
        <v>-0.21882033510153298</v>
      </c>
      <c r="T168" s="3">
        <v>-0.58434429760272222</v>
      </c>
      <c r="U168" s="3">
        <v>3.2732727462341389</v>
      </c>
      <c r="V168" s="3">
        <v>-1.2232506247081002E-2</v>
      </c>
      <c r="W168" s="3">
        <v>-4.0015867489299941E-4</v>
      </c>
      <c r="X168" s="3">
        <v>3.1737512986219994E-3</v>
      </c>
      <c r="Y168" s="7">
        <v>-3.5488281658979993E-3</v>
      </c>
      <c r="Z168" s="3">
        <v>2.6333814639590003E-3</v>
      </c>
      <c r="AA168" s="3">
        <v>1.359656241047E-3</v>
      </c>
      <c r="AB168" s="3">
        <v>4.7787255186000003E-4</v>
      </c>
      <c r="AC168" s="3">
        <v>1.0248014155739998E-3</v>
      </c>
      <c r="AD168" s="8">
        <v>-5.009928974010001E-4</v>
      </c>
      <c r="AF168" s="7">
        <v>-3.5534940011229996E-3</v>
      </c>
      <c r="AG168" s="3">
        <v>2.636613434014E-3</v>
      </c>
      <c r="AH168" s="3">
        <v>1.359656241047E-3</v>
      </c>
      <c r="AI168" s="3">
        <v>4.8467169386350002E-4</v>
      </c>
      <c r="AJ168" s="3">
        <v>1.0191884652659999E-3</v>
      </c>
      <c r="AK168" s="8">
        <v>-5.0160829176350004E-4</v>
      </c>
      <c r="AM168" s="7">
        <v>5.7709999999999997E-2</v>
      </c>
      <c r="AN168" s="3">
        <v>0.51285000000000003</v>
      </c>
      <c r="AO168" s="3">
        <v>-0.85653999999999997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8">
        <v>0</v>
      </c>
    </row>
    <row r="169" spans="2:50" ht="15" thickBot="1">
      <c r="B169" s="31">
        <v>-4.3499999999999997E-3</v>
      </c>
      <c r="C169">
        <v>1.166E-2</v>
      </c>
      <c r="D169">
        <v>-5.0200000000000002E-3</v>
      </c>
      <c r="E169">
        <v>2.1114999999999999</v>
      </c>
      <c r="F169">
        <v>0.14227999999999999</v>
      </c>
      <c r="G169">
        <v>4.1829999999999999E-2</v>
      </c>
      <c r="H169">
        <v>-8.3000000000000001E-4</v>
      </c>
      <c r="I169">
        <v>6.3000000000000003E-4</v>
      </c>
      <c r="J169">
        <v>-1.6000000000000001E-4</v>
      </c>
      <c r="K169">
        <v>2.5999999999999998E-4</v>
      </c>
      <c r="L169">
        <v>-4.4999999999999999E-4</v>
      </c>
      <c r="M169" s="38">
        <v>-3.0400000000000002E-3</v>
      </c>
      <c r="S169" s="7">
        <v>-8.8669603485049993E-3</v>
      </c>
      <c r="T169" s="3">
        <v>1.6848327529520009E-3</v>
      </c>
      <c r="U169" s="3">
        <v>-1.2232506247081E-2</v>
      </c>
      <c r="V169" s="3">
        <v>3.0672391729348218</v>
      </c>
      <c r="W169" s="3">
        <v>1.4405245469318713</v>
      </c>
      <c r="X169" s="3">
        <v>0.97941806478349003</v>
      </c>
      <c r="Y169" s="7">
        <v>3.4970925508800003E-3</v>
      </c>
      <c r="Z169" s="3">
        <v>-2.6081702937270006E-3</v>
      </c>
      <c r="AA169" s="3">
        <v>-4.9147083586700011E-4</v>
      </c>
      <c r="AB169" s="3">
        <v>7.5126327204600015E-4</v>
      </c>
      <c r="AC169" s="3">
        <v>5.9843190583699999E-4</v>
      </c>
      <c r="AD169" s="8">
        <v>-5.6412789773500004E-4</v>
      </c>
      <c r="AF169" s="7">
        <f t="array" ref="AF169:AH171">0.5*(Y169:AA171-S175:U177)</f>
        <v>3.5043021976660003E-3</v>
      </c>
      <c r="AG169" s="3">
        <v>-2.6069300999965002E-3</v>
      </c>
      <c r="AH169" s="3">
        <v>-4.8467169386350007E-4</v>
      </c>
      <c r="AI169" s="3">
        <f t="array" ref="AI169:AK171">0.5*(AB169:AD171+V175:X177)</f>
        <v>7.5126327204600015E-4</v>
      </c>
      <c r="AJ169" s="3">
        <v>5.9561189735350011E-4</v>
      </c>
      <c r="AK169" s="8">
        <v>-5.6975726238650006E-4</v>
      </c>
      <c r="AM169" s="7">
        <v>0</v>
      </c>
      <c r="AN169" s="3">
        <v>0</v>
      </c>
      <c r="AO169" s="3">
        <v>0</v>
      </c>
      <c r="AP169" s="3">
        <f t="array" ref="AP169:AR171">O166:Q168</f>
        <v>-0.82333000000000001</v>
      </c>
      <c r="AQ169" s="3">
        <v>0.50968000000000002</v>
      </c>
      <c r="AR169" s="3">
        <v>0.24970000000000001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8">
        <v>0</v>
      </c>
    </row>
    <row r="170" spans="2:50">
      <c r="B170" s="31">
        <v>6.4799999999999996E-3</v>
      </c>
      <c r="C170">
        <v>9.5899999999999996E-3</v>
      </c>
      <c r="D170">
        <v>1.188E-2</v>
      </c>
      <c r="E170">
        <v>0.14227999999999999</v>
      </c>
      <c r="F170">
        <v>6.2830399999999997</v>
      </c>
      <c r="G170">
        <v>-9.8000000000000004E-2</v>
      </c>
      <c r="H170">
        <v>6.6800000000000002E-3</v>
      </c>
      <c r="I170">
        <v>1.3699999999999999E-3</v>
      </c>
      <c r="J170">
        <v>-4.6000000000000001E-4</v>
      </c>
      <c r="K170">
        <v>-4.6000000000000001E-4</v>
      </c>
      <c r="L170">
        <v>-2.2399999999999998E-3</v>
      </c>
      <c r="M170" s="38">
        <v>-1.06E-3</v>
      </c>
      <c r="O170" s="43">
        <v>0.82333999999999996</v>
      </c>
      <c r="P170" s="35">
        <v>-0.50946000000000002</v>
      </c>
      <c r="Q170" s="41">
        <v>0.25012000000000001</v>
      </c>
      <c r="S170" s="7">
        <v>3.6656461910900061E-4</v>
      </c>
      <c r="T170" s="3">
        <v>6.2734705539420014E-3</v>
      </c>
      <c r="U170" s="3">
        <v>-4.0015867489300028E-4</v>
      </c>
      <c r="V170" s="3">
        <v>1.440524546931871</v>
      </c>
      <c r="W170" s="3">
        <v>4.2834904178971804</v>
      </c>
      <c r="X170" s="3">
        <v>1.3321823441703595</v>
      </c>
      <c r="Y170" s="7">
        <v>3.0974454598339998E-3</v>
      </c>
      <c r="Z170" s="3">
        <v>-3.6588980949339997E-3</v>
      </c>
      <c r="AA170" s="3">
        <v>-1.0135755149579999E-3</v>
      </c>
      <c r="AB170" s="3">
        <v>5.9279188887000002E-4</v>
      </c>
      <c r="AC170" s="3">
        <v>-1.7089310246970002E-3</v>
      </c>
      <c r="AD170" s="8">
        <v>4.2882196293519996E-3</v>
      </c>
      <c r="AF170" s="7">
        <v>3.0943495799859999E-3</v>
      </c>
      <c r="AG170" s="3">
        <v>-3.6609382318839997E-3</v>
      </c>
      <c r="AH170" s="3">
        <v>-1.0191884652660001E-3</v>
      </c>
      <c r="AI170" s="3">
        <v>5.956118973534999E-4</v>
      </c>
      <c r="AJ170" s="3">
        <v>-1.7089310246970002E-3</v>
      </c>
      <c r="AK170" s="8">
        <v>4.2922714418834997E-3</v>
      </c>
      <c r="AM170" s="7">
        <v>0</v>
      </c>
      <c r="AN170" s="3">
        <v>0</v>
      </c>
      <c r="AO170" s="3">
        <v>0</v>
      </c>
      <c r="AP170" s="3">
        <v>0.56462000000000001</v>
      </c>
      <c r="AQ170" s="3">
        <v>0.69081000000000004</v>
      </c>
      <c r="AR170" s="3">
        <v>0.45165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8">
        <v>0</v>
      </c>
    </row>
    <row r="171" spans="2:50" ht="15" thickBot="1">
      <c r="B171" s="31">
        <v>2.65E-3</v>
      </c>
      <c r="C171">
        <v>-1.9689999999999999E-2</v>
      </c>
      <c r="D171">
        <v>-4.6600000000000001E-3</v>
      </c>
      <c r="E171">
        <v>4.1829999999999999E-2</v>
      </c>
      <c r="F171">
        <v>-9.8000000000000004E-2</v>
      </c>
      <c r="G171">
        <v>2.6511300000000002</v>
      </c>
      <c r="H171">
        <v>1.17E-3</v>
      </c>
      <c r="I171">
        <v>3.6999999999999999E-4</v>
      </c>
      <c r="J171">
        <v>8.8000000000000003E-4</v>
      </c>
      <c r="K171">
        <v>3.0500000000000002E-3</v>
      </c>
      <c r="L171">
        <v>1.06E-3</v>
      </c>
      <c r="M171" s="38">
        <v>-4.0899999999999999E-3</v>
      </c>
      <c r="O171" s="31">
        <v>-0.56464000000000003</v>
      </c>
      <c r="P171">
        <v>-0.69064999999999999</v>
      </c>
      <c r="Q171" s="38">
        <v>0.45186999999999999</v>
      </c>
      <c r="S171" s="7">
        <v>1.3230609792071E-2</v>
      </c>
      <c r="T171" s="3">
        <v>2.0389812190087002E-2</v>
      </c>
      <c r="U171" s="3">
        <v>3.1737512986220011E-3</v>
      </c>
      <c r="V171" s="3">
        <v>0.97941806478348981</v>
      </c>
      <c r="W171" s="3">
        <v>1.3321823441703591</v>
      </c>
      <c r="X171" s="3">
        <v>3.6949816609489741</v>
      </c>
      <c r="Y171" s="7">
        <v>1.4912220509500002E-3</v>
      </c>
      <c r="Z171" s="3">
        <v>-2.0843204751420001E-3</v>
      </c>
      <c r="AA171" s="3">
        <v>5.0222368612599998E-4</v>
      </c>
      <c r="AB171" s="3">
        <v>-5.7538662703800008E-4</v>
      </c>
      <c r="AC171" s="3">
        <v>4.2963232544149998E-3</v>
      </c>
      <c r="AD171" s="8">
        <v>-1.152316533703E-3</v>
      </c>
      <c r="AF171" s="9">
        <v>1.4886248601470001E-3</v>
      </c>
      <c r="AG171" s="10">
        <v>-2.0829999659525002E-3</v>
      </c>
      <c r="AH171" s="10">
        <v>5.0160829176350004E-4</v>
      </c>
      <c r="AI171" s="10">
        <v>-5.6975726238650028E-4</v>
      </c>
      <c r="AJ171" s="10">
        <v>4.2922714418835006E-3</v>
      </c>
      <c r="AK171" s="11">
        <v>-1.1523165337029998E-3</v>
      </c>
      <c r="AM171" s="7">
        <v>0</v>
      </c>
      <c r="AN171" s="3">
        <v>0</v>
      </c>
      <c r="AO171" s="3">
        <v>0</v>
      </c>
      <c r="AP171" s="3">
        <v>5.7709999999999997E-2</v>
      </c>
      <c r="AQ171" s="3">
        <v>0.51285000000000003</v>
      </c>
      <c r="AR171" s="3">
        <v>-0.85653999999999997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8">
        <v>0</v>
      </c>
    </row>
    <row r="172" spans="2:50" ht="15" thickBot="1">
      <c r="B172" s="31">
        <v>-6.5300000000000002E-3</v>
      </c>
      <c r="C172">
        <v>-1.25E-3</v>
      </c>
      <c r="D172">
        <v>4.0499999999999998E-3</v>
      </c>
      <c r="E172">
        <v>-8.3000000000000001E-4</v>
      </c>
      <c r="F172">
        <v>6.6800000000000002E-3</v>
      </c>
      <c r="G172">
        <v>1.17E-3</v>
      </c>
      <c r="H172">
        <v>2.4777399999999998</v>
      </c>
      <c r="I172">
        <v>-0.11008999999999999</v>
      </c>
      <c r="J172">
        <v>-5.5129999999999998E-2</v>
      </c>
      <c r="K172">
        <v>5.4099999999999999E-3</v>
      </c>
      <c r="L172">
        <v>-7.0499999999999998E-3</v>
      </c>
      <c r="M172" s="38">
        <v>2.4099999999999998E-3</v>
      </c>
      <c r="O172" s="32">
        <v>-5.7459999999999997E-2</v>
      </c>
      <c r="P172" s="33">
        <v>-0.51327</v>
      </c>
      <c r="Q172" s="39">
        <v>-0.85629999999999995</v>
      </c>
      <c r="S172" s="4">
        <v>4.7277280006460002E-3</v>
      </c>
      <c r="T172" s="5">
        <v>-2.9271236354620005E-3</v>
      </c>
      <c r="U172" s="5">
        <v>-3.5488281658979997E-3</v>
      </c>
      <c r="V172" s="5">
        <v>3.4970925508799999E-3</v>
      </c>
      <c r="W172" s="5">
        <v>3.0974454598339993E-3</v>
      </c>
      <c r="X172" s="5">
        <v>1.4912220509499998E-3</v>
      </c>
      <c r="Y172" s="4">
        <v>2.6535704327764598</v>
      </c>
      <c r="Z172" s="5">
        <v>0.20371097079514217</v>
      </c>
      <c r="AA172" s="5">
        <v>-0.21860066690165181</v>
      </c>
      <c r="AB172" s="5">
        <v>1.0248308742999998E-2</v>
      </c>
      <c r="AC172" s="5">
        <v>-1.1350758602939994E-3</v>
      </c>
      <c r="AD172" s="6">
        <v>-1.2084026490046001E-2</v>
      </c>
      <c r="AF172" s="4">
        <f t="array" ref="AF172:AK177">TRANSPOSE(AF166:AK171)</f>
        <v>4.7277280006459994E-3</v>
      </c>
      <c r="AG172" s="5">
        <v>-2.9278430131879996E-3</v>
      </c>
      <c r="AH172" s="5">
        <v>-3.5534940011229996E-3</v>
      </c>
      <c r="AI172" s="5">
        <v>3.5043021976660003E-3</v>
      </c>
      <c r="AJ172" s="5">
        <v>3.0943495799859999E-3</v>
      </c>
      <c r="AK172" s="6">
        <v>1.4886248601470001E-3</v>
      </c>
      <c r="AM172" s="7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f t="array" ref="AS172:AU174">O170:Q172</f>
        <v>0.82333999999999996</v>
      </c>
      <c r="AT172" s="3">
        <v>-0.50946000000000002</v>
      </c>
      <c r="AU172" s="3">
        <v>0.25012000000000001</v>
      </c>
      <c r="AV172" s="3">
        <v>0</v>
      </c>
      <c r="AW172" s="3">
        <v>0</v>
      </c>
      <c r="AX172" s="8">
        <v>0</v>
      </c>
    </row>
    <row r="173" spans="2:50">
      <c r="B173" s="31">
        <v>-1.2600000000000001E-3</v>
      </c>
      <c r="C173">
        <v>3.3E-4</v>
      </c>
      <c r="D173">
        <v>9.3999999999999997E-4</v>
      </c>
      <c r="E173">
        <v>6.3000000000000003E-4</v>
      </c>
      <c r="F173">
        <v>1.3699999999999999E-3</v>
      </c>
      <c r="G173">
        <v>3.6999999999999999E-4</v>
      </c>
      <c r="H173">
        <v>-0.11008999999999999</v>
      </c>
      <c r="I173">
        <v>2.4753500000000002</v>
      </c>
      <c r="J173">
        <v>-0.11459999999999999</v>
      </c>
      <c r="K173">
        <v>-1.316E-2</v>
      </c>
      <c r="L173">
        <v>-9.3399999999999993E-3</v>
      </c>
      <c r="M173" s="38">
        <v>-1.8589999999999999E-2</v>
      </c>
      <c r="S173" s="7">
        <v>-2.928562390914E-3</v>
      </c>
      <c r="T173" s="3">
        <v>2.8265575014199988E-4</v>
      </c>
      <c r="U173" s="3">
        <v>2.6333814639590003E-3</v>
      </c>
      <c r="V173" s="3">
        <v>-2.6081702937270001E-3</v>
      </c>
      <c r="W173" s="3">
        <v>-3.6588980949340002E-3</v>
      </c>
      <c r="X173" s="3">
        <v>-2.0843204751420001E-3</v>
      </c>
      <c r="Y173" s="7">
        <v>0.20371097079514228</v>
      </c>
      <c r="Z173" s="3">
        <v>2.7436749678249637</v>
      </c>
      <c r="AA173" s="3">
        <v>-0.58349833785570471</v>
      </c>
      <c r="AB173" s="3">
        <v>-1.6977352622960002E-3</v>
      </c>
      <c r="AC173" s="3">
        <v>-6.7494135507519997E-3</v>
      </c>
      <c r="AD173" s="8">
        <v>-1.9451613616013996E-2</v>
      </c>
      <c r="AF173" s="7">
        <v>-2.927843013188E-3</v>
      </c>
      <c r="AG173" s="3">
        <v>2.8265575014199988E-4</v>
      </c>
      <c r="AH173" s="3">
        <v>2.636613434014E-3</v>
      </c>
      <c r="AI173" s="3">
        <v>-2.6069300999965002E-3</v>
      </c>
      <c r="AJ173" s="3">
        <v>-3.6609382318839997E-3</v>
      </c>
      <c r="AK173" s="8">
        <v>-2.0829999659525002E-3</v>
      </c>
      <c r="AM173" s="7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-0.56464000000000003</v>
      </c>
      <c r="AT173" s="3">
        <v>-0.69064999999999999</v>
      </c>
      <c r="AU173" s="3">
        <v>0.45186999999999999</v>
      </c>
      <c r="AV173" s="3">
        <v>0</v>
      </c>
      <c r="AW173" s="3">
        <v>0</v>
      </c>
      <c r="AX173" s="8">
        <v>0</v>
      </c>
    </row>
    <row r="174" spans="2:50">
      <c r="B174" s="31">
        <v>-4.0600000000000002E-3</v>
      </c>
      <c r="C174">
        <v>-9.3999999999999997E-4</v>
      </c>
      <c r="D174">
        <v>1.7000000000000001E-4</v>
      </c>
      <c r="E174">
        <v>-1.6000000000000001E-4</v>
      </c>
      <c r="F174">
        <v>-4.6000000000000001E-4</v>
      </c>
      <c r="G174">
        <v>8.8000000000000003E-4</v>
      </c>
      <c r="H174">
        <v>-5.5129999999999998E-2</v>
      </c>
      <c r="I174">
        <v>-0.11459999999999999</v>
      </c>
      <c r="J174">
        <v>3.7181299999999999</v>
      </c>
      <c r="K174">
        <v>-5.5399999999999998E-3</v>
      </c>
      <c r="L174">
        <v>1.124E-2</v>
      </c>
      <c r="M174" s="38">
        <v>3.7699999999999999E-3</v>
      </c>
      <c r="S174" s="7">
        <v>-3.5581598363479999E-3</v>
      </c>
      <c r="T174" s="3">
        <v>2.6398454040689997E-3</v>
      </c>
      <c r="U174" s="3">
        <v>1.359656241047E-3</v>
      </c>
      <c r="V174" s="3">
        <v>-4.91470835867E-4</v>
      </c>
      <c r="W174" s="3">
        <v>-1.0135755149579999E-3</v>
      </c>
      <c r="X174" s="3">
        <v>5.0222368612599998E-4</v>
      </c>
      <c r="Y174" s="7">
        <v>-0.21860066690165181</v>
      </c>
      <c r="Z174" s="3">
        <v>-0.58349833785570482</v>
      </c>
      <c r="AA174" s="3">
        <v>3.2739644074934624</v>
      </c>
      <c r="AB174" s="3">
        <v>1.3010499024319997E-2</v>
      </c>
      <c r="AC174" s="3">
        <v>-4.7006765260499978E-4</v>
      </c>
      <c r="AD174" s="8">
        <v>-3.6588432251019988E-3</v>
      </c>
      <c r="AF174" s="7">
        <v>-3.5534940011230001E-3</v>
      </c>
      <c r="AG174" s="3">
        <v>2.636613434014E-3</v>
      </c>
      <c r="AH174" s="3">
        <v>1.359656241047E-3</v>
      </c>
      <c r="AI174" s="3">
        <v>-4.8467169386350007E-4</v>
      </c>
      <c r="AJ174" s="3">
        <v>-1.0191884652660001E-3</v>
      </c>
      <c r="AK174" s="8">
        <v>5.0160829176350004E-4</v>
      </c>
      <c r="AM174" s="7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-5.7459999999999997E-2</v>
      </c>
      <c r="AT174" s="3">
        <v>-0.51327</v>
      </c>
      <c r="AU174" s="3">
        <v>-0.85629999999999995</v>
      </c>
      <c r="AV174" s="3">
        <v>0</v>
      </c>
      <c r="AW174" s="3">
        <v>0</v>
      </c>
      <c r="AX174" s="8">
        <v>0</v>
      </c>
    </row>
    <row r="175" spans="2:50">
      <c r="B175" s="31">
        <v>8.4000000000000003E-4</v>
      </c>
      <c r="C175">
        <v>-6.4999999999999997E-4</v>
      </c>
      <c r="D175">
        <v>-1.4999999999999999E-4</v>
      </c>
      <c r="E175">
        <v>2.5999999999999998E-4</v>
      </c>
      <c r="F175">
        <v>-4.6000000000000001E-4</v>
      </c>
      <c r="G175">
        <v>3.0500000000000002E-3</v>
      </c>
      <c r="H175">
        <v>5.4099999999999999E-3</v>
      </c>
      <c r="I175">
        <v>-1.316E-2</v>
      </c>
      <c r="J175">
        <v>-5.5399999999999998E-3</v>
      </c>
      <c r="K175">
        <v>2.11442</v>
      </c>
      <c r="L175">
        <v>0.14613000000000001</v>
      </c>
      <c r="M175" s="38">
        <v>-4.1110000000000001E-2</v>
      </c>
      <c r="S175" s="7">
        <v>-3.5115118444520002E-3</v>
      </c>
      <c r="T175" s="3">
        <v>2.6056899062660002E-3</v>
      </c>
      <c r="U175" s="3">
        <v>4.7787255186000009E-4</v>
      </c>
      <c r="V175" s="3">
        <v>7.5126327204600026E-4</v>
      </c>
      <c r="W175" s="3">
        <v>5.9279188887000013E-4</v>
      </c>
      <c r="X175" s="3">
        <v>-5.7538662703800019E-4</v>
      </c>
      <c r="Y175" s="7">
        <v>1.0248308742999999E-2</v>
      </c>
      <c r="Z175" s="3">
        <v>-1.6977352622960006E-3</v>
      </c>
      <c r="AA175" s="3">
        <v>1.3010499024319999E-2</v>
      </c>
      <c r="AB175" s="3">
        <v>3.0632464564962043</v>
      </c>
      <c r="AC175" s="3">
        <v>1.4343028159834723</v>
      </c>
      <c r="AD175" s="8">
        <v>0.97578392769000821</v>
      </c>
      <c r="AF175" s="7">
        <v>-3.5043021976659998E-3</v>
      </c>
      <c r="AG175" s="3">
        <v>2.6069300999965002E-3</v>
      </c>
      <c r="AH175" s="3">
        <v>4.8467169386350002E-4</v>
      </c>
      <c r="AI175" s="3">
        <v>7.5126327204600015E-4</v>
      </c>
      <c r="AJ175" s="3">
        <v>5.956118973534999E-4</v>
      </c>
      <c r="AK175" s="8">
        <v>-5.6975726238650028E-4</v>
      </c>
      <c r="AM175" s="7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f t="array" ref="AV175:AX177">O170:Q172</f>
        <v>0.82333999999999996</v>
      </c>
      <c r="AW175" s="3">
        <v>-0.50946000000000002</v>
      </c>
      <c r="AX175" s="8">
        <v>0.25012000000000001</v>
      </c>
    </row>
    <row r="176" spans="2:50">
      <c r="B176" s="31">
        <v>-6.6800000000000002E-3</v>
      </c>
      <c r="C176">
        <v>-1.3699999999999999E-3</v>
      </c>
      <c r="D176">
        <v>-4.6000000000000001E-4</v>
      </c>
      <c r="E176">
        <v>-4.4999999999999999E-4</v>
      </c>
      <c r="F176">
        <v>-2.2399999999999998E-3</v>
      </c>
      <c r="G176">
        <v>1.06E-3</v>
      </c>
      <c r="H176">
        <v>-7.0499999999999998E-3</v>
      </c>
      <c r="I176">
        <v>-9.3399999999999993E-3</v>
      </c>
      <c r="J176">
        <v>1.124E-2</v>
      </c>
      <c r="K176">
        <v>0.14613000000000001</v>
      </c>
      <c r="L176">
        <v>6.27475</v>
      </c>
      <c r="M176" s="38">
        <v>9.7350000000000006E-2</v>
      </c>
      <c r="S176" s="7">
        <v>-3.0912537001380005E-3</v>
      </c>
      <c r="T176" s="3">
        <v>3.6629783688340001E-3</v>
      </c>
      <c r="U176" s="3">
        <v>1.024801415574E-3</v>
      </c>
      <c r="V176" s="3">
        <v>5.9843190583699977E-4</v>
      </c>
      <c r="W176" s="3">
        <v>-1.7089310246970002E-3</v>
      </c>
      <c r="X176" s="3">
        <v>4.2963232544149998E-3</v>
      </c>
      <c r="Y176" s="7">
        <v>-1.1350758602940013E-3</v>
      </c>
      <c r="Z176" s="3">
        <v>-6.7494135507520023E-3</v>
      </c>
      <c r="AA176" s="3">
        <v>-4.7006765260500152E-4</v>
      </c>
      <c r="AB176" s="3">
        <v>1.4343028159834721</v>
      </c>
      <c r="AC176" s="3">
        <v>4.2819327048871694</v>
      </c>
      <c r="AD176" s="8">
        <v>1.332845706035414</v>
      </c>
      <c r="AF176" s="7">
        <v>-3.0943495799859999E-3</v>
      </c>
      <c r="AG176" s="3">
        <v>3.6609382318840001E-3</v>
      </c>
      <c r="AH176" s="3">
        <v>1.0191884652659999E-3</v>
      </c>
      <c r="AI176" s="3">
        <v>5.9561189735350011E-4</v>
      </c>
      <c r="AJ176" s="3">
        <v>-1.7089310246970002E-3</v>
      </c>
      <c r="AK176" s="8">
        <v>4.2922714418835006E-3</v>
      </c>
      <c r="AM176" s="7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-0.56464000000000003</v>
      </c>
      <c r="AW176" s="3">
        <v>-0.69064999999999999</v>
      </c>
      <c r="AX176" s="8">
        <v>0.45186999999999999</v>
      </c>
    </row>
    <row r="177" spans="2:50" ht="15" thickBot="1">
      <c r="B177" s="32">
        <v>1.1800000000000001E-3</v>
      </c>
      <c r="C177" s="33">
        <v>3.6999999999999999E-4</v>
      </c>
      <c r="D177" s="33">
        <v>-8.8000000000000003E-4</v>
      </c>
      <c r="E177" s="33">
        <v>-3.0400000000000002E-3</v>
      </c>
      <c r="F177" s="33">
        <v>-1.06E-3</v>
      </c>
      <c r="G177" s="33">
        <v>-4.0899999999999999E-3</v>
      </c>
      <c r="H177" s="33">
        <v>2.4099999999999998E-3</v>
      </c>
      <c r="I177" s="33">
        <v>-1.8589999999999999E-2</v>
      </c>
      <c r="J177" s="33">
        <v>3.7699999999999999E-3</v>
      </c>
      <c r="K177" s="33">
        <v>-4.1110000000000001E-2</v>
      </c>
      <c r="L177" s="33">
        <v>9.7350000000000006E-2</v>
      </c>
      <c r="M177" s="39">
        <v>2.6475300000000002</v>
      </c>
      <c r="S177" s="9">
        <v>-1.4860276693440002E-3</v>
      </c>
      <c r="T177" s="10">
        <v>2.0816794567630002E-3</v>
      </c>
      <c r="U177" s="10">
        <v>-5.0099289740099999E-4</v>
      </c>
      <c r="V177" s="10">
        <v>-5.6412789773500037E-4</v>
      </c>
      <c r="W177" s="10">
        <v>4.2882196293520004E-3</v>
      </c>
      <c r="X177" s="10">
        <v>-1.1523165337029998E-3</v>
      </c>
      <c r="Y177" s="9">
        <v>-1.2084026490045998E-2</v>
      </c>
      <c r="Z177" s="10">
        <v>-1.9451613616014E-2</v>
      </c>
      <c r="AA177" s="10">
        <v>-3.6588432251020023E-3</v>
      </c>
      <c r="AB177" s="10">
        <v>0.97578392769000799</v>
      </c>
      <c r="AC177" s="10">
        <v>1.3328457060354137</v>
      </c>
      <c r="AD177" s="11">
        <v>3.6914872079900789</v>
      </c>
      <c r="AF177" s="9">
        <v>-1.4886248601470001E-3</v>
      </c>
      <c r="AG177" s="10">
        <v>2.0829999659525002E-3</v>
      </c>
      <c r="AH177" s="10">
        <v>-5.0160829176350004E-4</v>
      </c>
      <c r="AI177" s="10">
        <v>-5.6975726238650006E-4</v>
      </c>
      <c r="AJ177" s="10">
        <v>4.2922714418834997E-3</v>
      </c>
      <c r="AK177" s="11">
        <v>-1.1523165337029998E-3</v>
      </c>
      <c r="AM177" s="9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-5.7459999999999997E-2</v>
      </c>
      <c r="AW177" s="10">
        <v>-0.51327</v>
      </c>
      <c r="AX177" s="11">
        <v>-0.85629999999999995</v>
      </c>
    </row>
    <row r="179" spans="2:50" ht="15" thickBot="1">
      <c r="B179" s="46" t="s">
        <v>83</v>
      </c>
    </row>
    <row r="180" spans="2:50">
      <c r="B180" s="43">
        <v>2.3860000000000001</v>
      </c>
      <c r="C180" s="35">
        <v>-0.14904999999999999</v>
      </c>
      <c r="D180" s="35">
        <v>-2.9399999999999999E-3</v>
      </c>
      <c r="E180" s="35">
        <v>8.7000000000000001E-4</v>
      </c>
      <c r="F180" s="35">
        <v>2.2499999999999998E-3</v>
      </c>
      <c r="G180" s="35">
        <v>-4.9300000000000004E-3</v>
      </c>
      <c r="H180" s="35">
        <v>8.8000000000000003E-4</v>
      </c>
      <c r="I180" s="35">
        <v>-6.7000000000000002E-4</v>
      </c>
      <c r="J180" s="35">
        <v>2.8500000000000001E-3</v>
      </c>
      <c r="K180" s="35">
        <v>2.3E-3</v>
      </c>
      <c r="L180" s="35">
        <v>2.7599999999999999E-3</v>
      </c>
      <c r="M180" s="41">
        <v>1.8000000000000001E-4</v>
      </c>
      <c r="O180" s="43">
        <v>-0.82371000000000005</v>
      </c>
      <c r="P180" s="35">
        <v>0.50875999999999999</v>
      </c>
      <c r="Q180" s="41">
        <v>0.25034000000000001</v>
      </c>
      <c r="S180" s="4">
        <f t="array" ref="S180:AD191">MMULT(MMULT(AM180:AX191,B180:M191),TRANSPOSE(AM180:AX191))</f>
        <v>2.6033489123120481</v>
      </c>
      <c r="T180" s="5">
        <v>0.20785216451284183</v>
      </c>
      <c r="U180" s="5">
        <v>-0.26948099740709197</v>
      </c>
      <c r="V180" s="5">
        <v>-4.848369920681001E-3</v>
      </c>
      <c r="W180" s="5">
        <v>7.7708630612250019E-3</v>
      </c>
      <c r="X180" s="5">
        <v>2.0134367043249998E-3</v>
      </c>
      <c r="Y180" s="4">
        <v>1.8189072067099975E-4</v>
      </c>
      <c r="Z180" s="5">
        <v>3.8173594521170003E-3</v>
      </c>
      <c r="AA180" s="5">
        <v>-4.0419218813890004E-3</v>
      </c>
      <c r="AB180" s="5">
        <v>3.5710331294599999E-3</v>
      </c>
      <c r="AC180" s="5">
        <v>3.7434769316480004E-3</v>
      </c>
      <c r="AD180" s="6">
        <v>3.2448442444819999E-3</v>
      </c>
      <c r="AF180" s="4">
        <f t="array" ref="AF180:AH182">0.5*(Y180:AA182+S186:U188)</f>
        <v>1.8189072067099985E-4</v>
      </c>
      <c r="AG180" s="5">
        <v>3.8135471937489999E-3</v>
      </c>
      <c r="AH180" s="5">
        <v>-4.0385006981000001E-3</v>
      </c>
      <c r="AI180" s="5">
        <f t="array" ref="AI180:AK182">0.5*(AB180:AD182-V186:X188)</f>
        <v>3.5642881629905001E-3</v>
      </c>
      <c r="AJ180" s="5">
        <v>3.7488277499275E-3</v>
      </c>
      <c r="AK180" s="6">
        <v>3.2400376797224999E-3</v>
      </c>
      <c r="AM180" s="4">
        <f t="array" ref="AM180:AO182">O180:Q182</f>
        <v>-0.82371000000000005</v>
      </c>
      <c r="AN180" s="5">
        <v>0.50875999999999999</v>
      </c>
      <c r="AO180" s="5">
        <v>0.25034000000000001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6">
        <v>0</v>
      </c>
    </row>
    <row r="181" spans="2:50">
      <c r="B181" s="31">
        <v>-0.14904999999999999</v>
      </c>
      <c r="C181">
        <v>2.3157199999999998</v>
      </c>
      <c r="D181">
        <v>0.11892999999999999</v>
      </c>
      <c r="E181">
        <v>1.5679999999999999E-2</v>
      </c>
      <c r="F181">
        <v>-1.1100000000000001E-3</v>
      </c>
      <c r="G181">
        <v>-7.0499999999999998E-3</v>
      </c>
      <c r="H181">
        <v>-6.7000000000000002E-4</v>
      </c>
      <c r="I181">
        <v>3.8000000000000002E-4</v>
      </c>
      <c r="J181">
        <v>5.6600000000000001E-3</v>
      </c>
      <c r="K181">
        <v>-7.3999999999999999E-4</v>
      </c>
      <c r="L181">
        <v>-3.3600000000000001E-3</v>
      </c>
      <c r="M181" s="38">
        <v>-9.0000000000000006E-5</v>
      </c>
      <c r="O181" s="31">
        <v>0.56433</v>
      </c>
      <c r="P181">
        <v>0.69269999999999998</v>
      </c>
      <c r="Q181" s="38">
        <v>0.4491</v>
      </c>
      <c r="S181" s="7">
        <v>0.20785216451284177</v>
      </c>
      <c r="T181" s="3">
        <v>2.5627885951926599</v>
      </c>
      <c r="U181" s="3">
        <v>-0.60174606975819023</v>
      </c>
      <c r="V181" s="3">
        <v>-6.9899397123570003E-3</v>
      </c>
      <c r="W181" s="3">
        <v>1.2523684324113001E-2</v>
      </c>
      <c r="X181" s="3">
        <v>1.3297867387017E-2</v>
      </c>
      <c r="Y181" s="7">
        <v>3.8097349353809996E-3</v>
      </c>
      <c r="Z181" s="3">
        <v>8.8093327693589997E-3</v>
      </c>
      <c r="AA181" s="3">
        <v>-1.0542763772793E-2</v>
      </c>
      <c r="AB181" s="3">
        <v>7.2642605053979993E-3</v>
      </c>
      <c r="AC181" s="3">
        <v>-2.721763915559996E-4</v>
      </c>
      <c r="AD181" s="8">
        <v>1.9686996882419998E-3</v>
      </c>
      <c r="AF181" s="7">
        <v>3.8135471937489999E-3</v>
      </c>
      <c r="AG181" s="3">
        <v>8.8093327693589997E-3</v>
      </c>
      <c r="AH181" s="3">
        <v>-1.0545398430301001E-2</v>
      </c>
      <c r="AI181" s="3">
        <v>7.2585415490224996E-3</v>
      </c>
      <c r="AJ181" s="3">
        <v>-2.7070693892850017E-4</v>
      </c>
      <c r="AK181" s="8">
        <v>1.9670570221614996E-3</v>
      </c>
      <c r="AM181" s="7">
        <v>0.56433</v>
      </c>
      <c r="AN181" s="3">
        <v>0.69269999999999998</v>
      </c>
      <c r="AO181" s="3">
        <v>0.4491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8">
        <v>0</v>
      </c>
    </row>
    <row r="182" spans="2:50" ht="15" thickBot="1">
      <c r="B182" s="31">
        <v>-2.9399999999999999E-3</v>
      </c>
      <c r="C182">
        <v>0.11892999999999999</v>
      </c>
      <c r="D182">
        <v>3.6480999999999999</v>
      </c>
      <c r="E182">
        <v>4.9100000000000003E-3</v>
      </c>
      <c r="F182">
        <v>2.5420000000000002E-2</v>
      </c>
      <c r="G182">
        <v>2.9999999999999997E-4</v>
      </c>
      <c r="H182">
        <v>-2.8600000000000001E-3</v>
      </c>
      <c r="I182">
        <v>-5.6800000000000002E-3</v>
      </c>
      <c r="J182">
        <v>1.8749999999999999E-2</v>
      </c>
      <c r="K182">
        <v>1.1679999999999999E-2</v>
      </c>
      <c r="L182">
        <v>-8.3300000000000006E-3</v>
      </c>
      <c r="M182" s="38">
        <v>-8.0000000000000007E-5</v>
      </c>
      <c r="O182" s="32">
        <v>5.5070000000000001E-2</v>
      </c>
      <c r="P182" s="33">
        <v>0.51119999999999999</v>
      </c>
      <c r="Q182" s="39">
        <v>-0.85770000000000002</v>
      </c>
      <c r="S182" s="7">
        <v>-0.26948099740709219</v>
      </c>
      <c r="T182" s="3">
        <v>-0.60174606975819034</v>
      </c>
      <c r="U182" s="3">
        <v>3.1837092418097201</v>
      </c>
      <c r="V182" s="3">
        <v>-1.5525714943423001E-2</v>
      </c>
      <c r="W182" s="3">
        <v>-1.5092084813193001E-2</v>
      </c>
      <c r="X182" s="3">
        <v>-7.6154729690370015E-3</v>
      </c>
      <c r="Y182" s="7">
        <v>-4.0350795148109998E-3</v>
      </c>
      <c r="Z182" s="3">
        <v>-1.0548033087809E-2</v>
      </c>
      <c r="AA182" s="3">
        <v>8.4989687344129983E-3</v>
      </c>
      <c r="AB182" s="3">
        <v>-1.1290979449688002E-2</v>
      </c>
      <c r="AC182" s="3">
        <v>1.9383872900159995E-3</v>
      </c>
      <c r="AD182" s="8">
        <v>-2.3121761584420008E-3</v>
      </c>
      <c r="AF182" s="7">
        <v>-4.0385006981000001E-3</v>
      </c>
      <c r="AG182" s="3">
        <v>-1.0545398430301001E-2</v>
      </c>
      <c r="AH182" s="3">
        <v>8.4989687344129983E-3</v>
      </c>
      <c r="AI182" s="3">
        <v>-1.1287508506462001E-2</v>
      </c>
      <c r="AJ182" s="3">
        <v>1.9354823527679994E-3</v>
      </c>
      <c r="AK182" s="8">
        <v>-2.3135422498310005E-3</v>
      </c>
      <c r="AM182" s="7">
        <v>5.5070000000000001E-2</v>
      </c>
      <c r="AN182" s="3">
        <v>0.51119999999999999</v>
      </c>
      <c r="AO182" s="3">
        <v>-0.85770000000000002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8">
        <v>0</v>
      </c>
    </row>
    <row r="183" spans="2:50" ht="15" thickBot="1">
      <c r="B183" s="31">
        <v>8.7000000000000001E-4</v>
      </c>
      <c r="C183">
        <v>1.5679999999999999E-2</v>
      </c>
      <c r="D183">
        <v>4.9100000000000003E-3</v>
      </c>
      <c r="E183">
        <v>2.1492100000000001</v>
      </c>
      <c r="F183">
        <v>1.635E-2</v>
      </c>
      <c r="G183">
        <v>3.2160000000000001E-2</v>
      </c>
      <c r="H183">
        <v>-2.31E-3</v>
      </c>
      <c r="I183">
        <v>7.3999999999999999E-4</v>
      </c>
      <c r="J183">
        <v>1.166E-2</v>
      </c>
      <c r="K183">
        <v>7.0400000000000003E-3</v>
      </c>
      <c r="L183">
        <v>-6.6400000000000001E-3</v>
      </c>
      <c r="M183" s="38">
        <v>2.2100000000000002E-3</v>
      </c>
      <c r="S183" s="7">
        <v>-4.8483699206810001E-3</v>
      </c>
      <c r="T183" s="3">
        <v>-6.9899397123570003E-3</v>
      </c>
      <c r="U183" s="3">
        <v>-1.5525714943422999E-2</v>
      </c>
      <c r="V183" s="3">
        <v>3.1120584588123492</v>
      </c>
      <c r="W183" s="3">
        <v>1.3309012497471984</v>
      </c>
      <c r="X183" s="3">
        <v>1.0602464575454309</v>
      </c>
      <c r="Y183" s="7">
        <v>-3.5575431965210002E-3</v>
      </c>
      <c r="Z183" s="3">
        <v>-7.252822592647E-3</v>
      </c>
      <c r="AA183" s="3">
        <v>1.1284037563236E-2</v>
      </c>
      <c r="AB183" s="3">
        <v>-9.2117019899390015E-3</v>
      </c>
      <c r="AC183" s="3">
        <v>3.7654736236379998E-3</v>
      </c>
      <c r="AD183" s="8">
        <v>3.5117852226200009E-4</v>
      </c>
      <c r="AF183" s="7">
        <f t="array" ref="AF183:AH185">0.5*(Y183:AA185-S189:U191)</f>
        <v>-3.5642881629905001E-3</v>
      </c>
      <c r="AG183" s="3">
        <v>-7.2585415490225005E-3</v>
      </c>
      <c r="AH183" s="3">
        <v>1.1287508506462001E-2</v>
      </c>
      <c r="AI183" s="3">
        <f t="array" ref="AI183:AK185">0.5*(AB183:AD185+V189:X191)</f>
        <v>-9.2117019899390015E-3</v>
      </c>
      <c r="AJ183" s="3">
        <v>3.7641732684885001E-3</v>
      </c>
      <c r="AK183" s="8">
        <v>3.4573059290650019E-4</v>
      </c>
      <c r="AM183" s="7">
        <v>0</v>
      </c>
      <c r="AN183" s="3">
        <v>0</v>
      </c>
      <c r="AO183" s="3">
        <v>0</v>
      </c>
      <c r="AP183" s="3">
        <f t="array" ref="AP183:AR185">O180:Q182</f>
        <v>-0.82371000000000005</v>
      </c>
      <c r="AQ183" s="3">
        <v>0.50875999999999999</v>
      </c>
      <c r="AR183" s="3">
        <v>0.25034000000000001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8">
        <v>0</v>
      </c>
    </row>
    <row r="184" spans="2:50">
      <c r="B184" s="31">
        <v>2.2499999999999998E-3</v>
      </c>
      <c r="C184">
        <v>-1.1100000000000001E-3</v>
      </c>
      <c r="D184">
        <v>2.5420000000000002E-2</v>
      </c>
      <c r="E184">
        <v>1.635E-2</v>
      </c>
      <c r="F184">
        <v>6.1279199999999996</v>
      </c>
      <c r="G184">
        <v>-0.22756000000000001</v>
      </c>
      <c r="H184">
        <v>-2.7599999999999999E-3</v>
      </c>
      <c r="I184">
        <v>3.3600000000000001E-3</v>
      </c>
      <c r="J184">
        <v>-8.3300000000000006E-3</v>
      </c>
      <c r="K184">
        <v>-6.6499999999999997E-3</v>
      </c>
      <c r="L184">
        <v>-6.7400000000000003E-3</v>
      </c>
      <c r="M184" s="38">
        <v>5.8E-4</v>
      </c>
      <c r="O184" s="43">
        <v>0.82393000000000005</v>
      </c>
      <c r="P184" s="35">
        <v>-0.50863999999999998</v>
      </c>
      <c r="Q184" s="41">
        <v>0.24984999999999999</v>
      </c>
      <c r="S184" s="7">
        <v>7.7708630612250001E-3</v>
      </c>
      <c r="T184" s="3">
        <v>1.2523684324113001E-2</v>
      </c>
      <c r="U184" s="3">
        <v>-1.5092084813192998E-2</v>
      </c>
      <c r="V184" s="3">
        <v>1.3309012497471988</v>
      </c>
      <c r="W184" s="3">
        <v>4.003527229278129</v>
      </c>
      <c r="X184" s="3">
        <v>1.372178012028261</v>
      </c>
      <c r="Y184" s="7">
        <v>-3.7541785682070001E-3</v>
      </c>
      <c r="Z184" s="3">
        <v>2.6923748630100047E-4</v>
      </c>
      <c r="AA184" s="3">
        <v>-1.9325774155200001E-3</v>
      </c>
      <c r="AB184" s="3">
        <v>3.7628729133389999E-3</v>
      </c>
      <c r="AC184" s="3">
        <v>8.1616340150399997E-3</v>
      </c>
      <c r="AD184" s="8">
        <v>2.1613201219499991E-3</v>
      </c>
      <c r="AF184" s="7">
        <v>-3.7488277499275E-3</v>
      </c>
      <c r="AG184" s="3">
        <v>2.7070693892850039E-4</v>
      </c>
      <c r="AH184" s="3">
        <v>-1.9354823527680002E-3</v>
      </c>
      <c r="AI184" s="3">
        <v>3.7641732684884997E-3</v>
      </c>
      <c r="AJ184" s="3">
        <v>8.1616340150399997E-3</v>
      </c>
      <c r="AK184" s="8">
        <v>2.1713298992899997E-3</v>
      </c>
      <c r="AM184" s="7">
        <v>0</v>
      </c>
      <c r="AN184" s="3">
        <v>0</v>
      </c>
      <c r="AO184" s="3">
        <v>0</v>
      </c>
      <c r="AP184" s="3">
        <v>0.56433</v>
      </c>
      <c r="AQ184" s="3">
        <v>0.69269999999999998</v>
      </c>
      <c r="AR184" s="3">
        <v>0.4491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8">
        <v>0</v>
      </c>
    </row>
    <row r="185" spans="2:50" ht="15" thickBot="1">
      <c r="B185" s="31">
        <v>-4.9300000000000004E-3</v>
      </c>
      <c r="C185">
        <v>-7.0499999999999998E-3</v>
      </c>
      <c r="D185">
        <v>2.9999999999999997E-4</v>
      </c>
      <c r="E185">
        <v>3.2160000000000001E-2</v>
      </c>
      <c r="F185">
        <v>-0.22756000000000001</v>
      </c>
      <c r="G185">
        <v>2.4353699999999998</v>
      </c>
      <c r="H185">
        <v>1.7000000000000001E-4</v>
      </c>
      <c r="I185">
        <v>-8.0000000000000007E-5</v>
      </c>
      <c r="J185">
        <v>6.9999999999999994E-5</v>
      </c>
      <c r="K185">
        <v>-2.2000000000000001E-3</v>
      </c>
      <c r="L185">
        <v>-5.8E-4</v>
      </c>
      <c r="M185" s="38">
        <v>2.4399999999999999E-3</v>
      </c>
      <c r="O185" s="31">
        <v>-0.56403000000000003</v>
      </c>
      <c r="P185">
        <v>-0.69340999999999997</v>
      </c>
      <c r="Q185" s="38">
        <v>0.44838</v>
      </c>
      <c r="S185" s="7">
        <v>2.0134367043250006E-3</v>
      </c>
      <c r="T185" s="3">
        <v>1.3297867387017E-2</v>
      </c>
      <c r="U185" s="3">
        <v>-7.6154729690369998E-3</v>
      </c>
      <c r="V185" s="3">
        <v>1.0602464575454307</v>
      </c>
      <c r="W185" s="3">
        <v>1.3721780120282614</v>
      </c>
      <c r="X185" s="3">
        <v>3.5969102274273488</v>
      </c>
      <c r="Y185" s="7">
        <v>-3.2352311149629999E-3</v>
      </c>
      <c r="Z185" s="3">
        <v>-1.9654143560810002E-3</v>
      </c>
      <c r="AA185" s="3">
        <v>2.3149083412200002E-3</v>
      </c>
      <c r="AB185" s="3">
        <v>3.402826635510003E-4</v>
      </c>
      <c r="AC185" s="3">
        <v>2.1813396766300003E-3</v>
      </c>
      <c r="AD185" s="8">
        <v>3.1899684944899998E-3</v>
      </c>
      <c r="AF185" s="9">
        <v>-3.2400376797224999E-3</v>
      </c>
      <c r="AG185" s="10">
        <v>-1.9670570221615004E-3</v>
      </c>
      <c r="AH185" s="10">
        <v>2.3135422498310001E-3</v>
      </c>
      <c r="AI185" s="10">
        <v>3.4573059290650047E-4</v>
      </c>
      <c r="AJ185" s="10">
        <v>2.1713298992900002E-3</v>
      </c>
      <c r="AK185" s="11">
        <v>3.1899684944899998E-3</v>
      </c>
      <c r="AM185" s="7">
        <v>0</v>
      </c>
      <c r="AN185" s="3">
        <v>0</v>
      </c>
      <c r="AO185" s="3">
        <v>0</v>
      </c>
      <c r="AP185" s="3">
        <v>5.5070000000000001E-2</v>
      </c>
      <c r="AQ185" s="3">
        <v>0.51119999999999999</v>
      </c>
      <c r="AR185" s="3">
        <v>-0.85770000000000002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8">
        <v>0</v>
      </c>
    </row>
    <row r="186" spans="2:50" ht="15" thickBot="1">
      <c r="B186" s="31">
        <v>8.8000000000000003E-4</v>
      </c>
      <c r="C186">
        <v>-6.7000000000000002E-4</v>
      </c>
      <c r="D186">
        <v>-2.8600000000000001E-3</v>
      </c>
      <c r="E186">
        <v>-2.31E-3</v>
      </c>
      <c r="F186">
        <v>-2.7599999999999999E-3</v>
      </c>
      <c r="G186">
        <v>1.7000000000000001E-4</v>
      </c>
      <c r="H186">
        <v>2.3916499999999998</v>
      </c>
      <c r="I186">
        <v>-0.15273</v>
      </c>
      <c r="J186">
        <v>6.6600000000000001E-3</v>
      </c>
      <c r="K186">
        <v>-1.1299999999999999E-3</v>
      </c>
      <c r="L186">
        <v>-3.7499999999999999E-3</v>
      </c>
      <c r="M186" s="38">
        <v>-5.3800000000000002E-3</v>
      </c>
      <c r="O186" s="32">
        <v>-5.4820000000000001E-2</v>
      </c>
      <c r="P186" s="33">
        <v>-0.51034999999999997</v>
      </c>
      <c r="Q186" s="39">
        <v>-0.85821999999999998</v>
      </c>
      <c r="S186" s="4">
        <v>1.8189072067099996E-4</v>
      </c>
      <c r="T186" s="5">
        <v>3.8097349353809996E-3</v>
      </c>
      <c r="U186" s="5">
        <v>-4.0350795148109998E-3</v>
      </c>
      <c r="V186" s="5">
        <v>-3.5575431965210002E-3</v>
      </c>
      <c r="W186" s="5">
        <v>-3.7541785682070001E-3</v>
      </c>
      <c r="X186" s="5">
        <v>-3.2352311149630004E-3</v>
      </c>
      <c r="Y186" s="4">
        <v>2.612049072167713</v>
      </c>
      <c r="Z186" s="5">
        <v>0.20783507349736796</v>
      </c>
      <c r="AA186" s="5">
        <v>-0.27328251302416295</v>
      </c>
      <c r="AB186" s="5">
        <v>5.0808986128669997E-3</v>
      </c>
      <c r="AC186" s="5">
        <v>-7.0898871689119985E-3</v>
      </c>
      <c r="AD186" s="6">
        <v>-8.5148113914899903E-4</v>
      </c>
      <c r="AF186" s="4">
        <f t="array" ref="AF186:AK191">TRANSPOSE(AF180:AK185)</f>
        <v>1.8189072067099985E-4</v>
      </c>
      <c r="AG186" s="5">
        <v>3.8135471937489999E-3</v>
      </c>
      <c r="AH186" s="5">
        <v>-4.0385006981000001E-3</v>
      </c>
      <c r="AI186" s="5">
        <v>-3.5642881629905001E-3</v>
      </c>
      <c r="AJ186" s="5">
        <v>-3.7488277499275E-3</v>
      </c>
      <c r="AK186" s="6">
        <v>-3.2400376797224999E-3</v>
      </c>
      <c r="AM186" s="7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f t="array" ref="AS186:AU188">O184:Q186</f>
        <v>0.82393000000000005</v>
      </c>
      <c r="AT186" s="3">
        <v>-0.50863999999999998</v>
      </c>
      <c r="AU186" s="3">
        <v>0.24984999999999999</v>
      </c>
      <c r="AV186" s="3">
        <v>0</v>
      </c>
      <c r="AW186" s="3">
        <v>0</v>
      </c>
      <c r="AX186" s="8">
        <v>0</v>
      </c>
    </row>
    <row r="187" spans="2:50">
      <c r="B187" s="31">
        <v>-6.7000000000000002E-4</v>
      </c>
      <c r="C187">
        <v>3.8000000000000002E-4</v>
      </c>
      <c r="D187">
        <v>-5.6800000000000002E-3</v>
      </c>
      <c r="E187">
        <v>7.3999999999999999E-4</v>
      </c>
      <c r="F187">
        <v>3.3600000000000001E-3</v>
      </c>
      <c r="G187">
        <v>-8.0000000000000007E-5</v>
      </c>
      <c r="H187">
        <v>-0.15273</v>
      </c>
      <c r="I187">
        <v>2.3125100000000001</v>
      </c>
      <c r="J187">
        <v>-0.12476</v>
      </c>
      <c r="K187">
        <v>-1.6039999999999999E-2</v>
      </c>
      <c r="L187">
        <v>1.7099999999999999E-3</v>
      </c>
      <c r="M187" s="38">
        <v>-6.8100000000000001E-3</v>
      </c>
      <c r="S187" s="7">
        <v>3.8173594521170003E-3</v>
      </c>
      <c r="T187" s="3">
        <v>8.8093327693589997E-3</v>
      </c>
      <c r="U187" s="3">
        <v>-1.0548033087809E-2</v>
      </c>
      <c r="V187" s="3">
        <v>-7.2528225926470008E-3</v>
      </c>
      <c r="W187" s="3">
        <v>2.6923748630100079E-4</v>
      </c>
      <c r="X187" s="3">
        <v>-1.9654143560809997E-3</v>
      </c>
      <c r="Y187" s="7">
        <v>0.20783507349736763</v>
      </c>
      <c r="Z187" s="3">
        <v>2.5608400910450175</v>
      </c>
      <c r="AA187" s="3">
        <v>-0.60375846411983591</v>
      </c>
      <c r="AB187" s="3">
        <v>6.4059328388619986E-3</v>
      </c>
      <c r="AC187" s="3">
        <v>-1.3354595456012999E-2</v>
      </c>
      <c r="AD187" s="8">
        <v>-1.3711542491074001E-2</v>
      </c>
      <c r="AF187" s="7">
        <v>3.8135471937489999E-3</v>
      </c>
      <c r="AG187" s="3">
        <v>8.8093327693589997E-3</v>
      </c>
      <c r="AH187" s="3">
        <v>-1.0545398430301001E-2</v>
      </c>
      <c r="AI187" s="3">
        <v>-7.2585415490225005E-3</v>
      </c>
      <c r="AJ187" s="3">
        <v>2.7070693892850039E-4</v>
      </c>
      <c r="AK187" s="8">
        <v>-1.9670570221615004E-3</v>
      </c>
      <c r="AM187" s="7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-0.56403000000000003</v>
      </c>
      <c r="AT187" s="3">
        <v>-0.69340999999999997</v>
      </c>
      <c r="AU187" s="3">
        <v>0.44838</v>
      </c>
      <c r="AV187" s="3">
        <v>0</v>
      </c>
      <c r="AW187" s="3">
        <v>0</v>
      </c>
      <c r="AX187" s="8">
        <v>0</v>
      </c>
    </row>
    <row r="188" spans="2:50">
      <c r="B188" s="31">
        <v>2.8500000000000001E-3</v>
      </c>
      <c r="C188">
        <v>5.6600000000000001E-3</v>
      </c>
      <c r="D188">
        <v>1.8749999999999999E-2</v>
      </c>
      <c r="E188">
        <v>1.166E-2</v>
      </c>
      <c r="F188">
        <v>-8.3300000000000006E-3</v>
      </c>
      <c r="G188">
        <v>6.9999999999999994E-5</v>
      </c>
      <c r="H188">
        <v>6.6600000000000001E-3</v>
      </c>
      <c r="I188">
        <v>-0.12476</v>
      </c>
      <c r="J188">
        <v>3.6476799999999998</v>
      </c>
      <c r="K188">
        <v>4.0200000000000001E-3</v>
      </c>
      <c r="L188">
        <v>2.6919999999999999E-2</v>
      </c>
      <c r="M188" s="38">
        <v>-8.4000000000000003E-4</v>
      </c>
      <c r="S188" s="7">
        <v>-4.0419218813889995E-3</v>
      </c>
      <c r="T188" s="3">
        <v>-1.0542763772793E-2</v>
      </c>
      <c r="U188" s="3">
        <v>8.4989687344129983E-3</v>
      </c>
      <c r="V188" s="3">
        <v>1.1284037563236E-2</v>
      </c>
      <c r="W188" s="3">
        <v>-1.9325774155199993E-3</v>
      </c>
      <c r="X188" s="3">
        <v>2.3149083412199998E-3</v>
      </c>
      <c r="Y188" s="7">
        <v>-0.27328251302416284</v>
      </c>
      <c r="Z188" s="3">
        <v>-0.60375846411983591</v>
      </c>
      <c r="AA188" s="3">
        <v>3.1789579065009148</v>
      </c>
      <c r="AB188" s="3">
        <v>1.7165882628656998E-2</v>
      </c>
      <c r="AC188" s="3">
        <v>1.5790286497594997E-2</v>
      </c>
      <c r="AD188" s="8">
        <v>8.0136643204029977E-3</v>
      </c>
      <c r="AF188" s="7">
        <v>-4.0385006981000001E-3</v>
      </c>
      <c r="AG188" s="3">
        <v>-1.0545398430301001E-2</v>
      </c>
      <c r="AH188" s="3">
        <v>8.4989687344129983E-3</v>
      </c>
      <c r="AI188" s="3">
        <v>1.1287508506462001E-2</v>
      </c>
      <c r="AJ188" s="3">
        <v>-1.9354823527680002E-3</v>
      </c>
      <c r="AK188" s="8">
        <v>2.3135422498310001E-3</v>
      </c>
      <c r="AM188" s="7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-5.4820000000000001E-2</v>
      </c>
      <c r="AT188" s="3">
        <v>-0.51034999999999997</v>
      </c>
      <c r="AU188" s="3">
        <v>-0.85821999999999998</v>
      </c>
      <c r="AV188" s="3">
        <v>0</v>
      </c>
      <c r="AW188" s="3">
        <v>0</v>
      </c>
      <c r="AX188" s="8">
        <v>0</v>
      </c>
    </row>
    <row r="189" spans="2:50">
      <c r="B189" s="31">
        <v>2.3E-3</v>
      </c>
      <c r="C189">
        <v>-7.3999999999999999E-4</v>
      </c>
      <c r="D189">
        <v>1.1679999999999999E-2</v>
      </c>
      <c r="E189">
        <v>7.0400000000000003E-3</v>
      </c>
      <c r="F189">
        <v>-6.6499999999999997E-3</v>
      </c>
      <c r="G189">
        <v>-2.2000000000000001E-3</v>
      </c>
      <c r="H189">
        <v>-1.1299999999999999E-3</v>
      </c>
      <c r="I189">
        <v>-1.6039999999999999E-2</v>
      </c>
      <c r="J189">
        <v>4.0200000000000001E-3</v>
      </c>
      <c r="K189">
        <v>2.1533600000000002</v>
      </c>
      <c r="L189">
        <v>1.082E-2</v>
      </c>
      <c r="M189" s="38">
        <v>-3.27E-2</v>
      </c>
      <c r="S189" s="7">
        <v>3.5710331294599999E-3</v>
      </c>
      <c r="T189" s="3">
        <v>7.264260505398001E-3</v>
      </c>
      <c r="U189" s="3">
        <v>-1.1290979449688002E-2</v>
      </c>
      <c r="V189" s="3">
        <v>-9.2117019899389998E-3</v>
      </c>
      <c r="W189" s="3">
        <v>3.7628729133390004E-3</v>
      </c>
      <c r="X189" s="3">
        <v>3.402826635510003E-4</v>
      </c>
      <c r="Y189" s="7">
        <v>5.0808986128670006E-3</v>
      </c>
      <c r="Z189" s="3">
        <v>6.405932838862002E-3</v>
      </c>
      <c r="AA189" s="3">
        <v>1.7165882628657002E-2</v>
      </c>
      <c r="AB189" s="3">
        <v>3.1177284349969776</v>
      </c>
      <c r="AC189" s="3">
        <v>1.329849502244661</v>
      </c>
      <c r="AD189" s="8">
        <v>1.0610717776332332</v>
      </c>
      <c r="AF189" s="7">
        <v>3.5642881629905001E-3</v>
      </c>
      <c r="AG189" s="3">
        <v>7.2585415490224996E-3</v>
      </c>
      <c r="AH189" s="3">
        <v>-1.1287508506462001E-2</v>
      </c>
      <c r="AI189" s="3">
        <v>-9.2117019899390015E-3</v>
      </c>
      <c r="AJ189" s="3">
        <v>3.7641732684884997E-3</v>
      </c>
      <c r="AK189" s="8">
        <v>3.4573059290650047E-4</v>
      </c>
      <c r="AM189" s="7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f t="array" ref="AV189:AX191">O184:Q186</f>
        <v>0.82393000000000005</v>
      </c>
      <c r="AW189" s="3">
        <v>-0.50863999999999998</v>
      </c>
      <c r="AX189" s="8">
        <v>0.24984999999999999</v>
      </c>
    </row>
    <row r="190" spans="2:50">
      <c r="B190" s="31">
        <v>2.7599999999999999E-3</v>
      </c>
      <c r="C190">
        <v>-3.3600000000000001E-3</v>
      </c>
      <c r="D190">
        <v>-8.3300000000000006E-3</v>
      </c>
      <c r="E190">
        <v>-6.6400000000000001E-3</v>
      </c>
      <c r="F190">
        <v>-6.7400000000000003E-3</v>
      </c>
      <c r="G190">
        <v>-5.8E-4</v>
      </c>
      <c r="H190">
        <v>-3.7499999999999999E-3</v>
      </c>
      <c r="I190">
        <v>1.7099999999999999E-3</v>
      </c>
      <c r="J190">
        <v>2.6919999999999999E-2</v>
      </c>
      <c r="K190">
        <v>1.082E-2</v>
      </c>
      <c r="L190">
        <v>6.1262600000000003</v>
      </c>
      <c r="M190" s="38">
        <v>0.23080999999999999</v>
      </c>
      <c r="S190" s="7">
        <v>3.7434769316480004E-3</v>
      </c>
      <c r="T190" s="3">
        <v>-2.7217639155600036E-4</v>
      </c>
      <c r="U190" s="3">
        <v>1.9383872900160005E-3</v>
      </c>
      <c r="V190" s="3">
        <v>3.7654736236379998E-3</v>
      </c>
      <c r="W190" s="3">
        <v>8.1616340150399997E-3</v>
      </c>
      <c r="X190" s="3">
        <v>2.1813396766299999E-3</v>
      </c>
      <c r="Y190" s="7">
        <v>-7.0898871689119985E-3</v>
      </c>
      <c r="Z190" s="3">
        <v>-1.3354595456012999E-2</v>
      </c>
      <c r="AA190" s="3">
        <v>1.5790286497595001E-2</v>
      </c>
      <c r="AB190" s="3">
        <v>1.329849502244661</v>
      </c>
      <c r="AC190" s="3">
        <v>4.0021208980734144</v>
      </c>
      <c r="AD190" s="8">
        <v>1.3697488951250798</v>
      </c>
      <c r="AF190" s="7">
        <v>3.7488277499275E-3</v>
      </c>
      <c r="AG190" s="3">
        <v>-2.7070693892850017E-4</v>
      </c>
      <c r="AH190" s="3">
        <v>1.9354823527679994E-3</v>
      </c>
      <c r="AI190" s="3">
        <v>3.7641732684885001E-3</v>
      </c>
      <c r="AJ190" s="3">
        <v>8.1616340150399997E-3</v>
      </c>
      <c r="AK190" s="8">
        <v>2.1713298992900002E-3</v>
      </c>
      <c r="AM190" s="7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-0.56403000000000003</v>
      </c>
      <c r="AW190" s="3">
        <v>-0.69340999999999997</v>
      </c>
      <c r="AX190" s="8">
        <v>0.44838</v>
      </c>
    </row>
    <row r="191" spans="2:50" ht="15" thickBot="1">
      <c r="B191" s="32">
        <v>1.8000000000000001E-4</v>
      </c>
      <c r="C191" s="33">
        <v>-9.0000000000000006E-5</v>
      </c>
      <c r="D191" s="33">
        <v>-8.0000000000000007E-5</v>
      </c>
      <c r="E191" s="33">
        <v>2.2100000000000002E-3</v>
      </c>
      <c r="F191" s="33">
        <v>5.8E-4</v>
      </c>
      <c r="G191" s="33">
        <v>2.4399999999999999E-3</v>
      </c>
      <c r="H191" s="33">
        <v>-5.3800000000000002E-3</v>
      </c>
      <c r="I191" s="33">
        <v>-6.8100000000000001E-3</v>
      </c>
      <c r="J191" s="33">
        <v>-8.4000000000000003E-4</v>
      </c>
      <c r="K191" s="33">
        <v>-3.27E-2</v>
      </c>
      <c r="L191" s="33">
        <v>0.23080999999999999</v>
      </c>
      <c r="M191" s="39">
        <v>2.4371700000000001</v>
      </c>
      <c r="S191" s="9">
        <v>3.2448442444819995E-3</v>
      </c>
      <c r="T191" s="10">
        <v>1.9686996882420003E-3</v>
      </c>
      <c r="U191" s="10">
        <v>-2.312176158442E-3</v>
      </c>
      <c r="V191" s="10">
        <v>3.5117852226200063E-4</v>
      </c>
      <c r="W191" s="10">
        <v>2.16132012195E-3</v>
      </c>
      <c r="X191" s="10">
        <v>3.1899684944899998E-3</v>
      </c>
      <c r="Y191" s="9">
        <v>-8.5148113914899903E-4</v>
      </c>
      <c r="Z191" s="10">
        <v>-1.3711542491073999E-2</v>
      </c>
      <c r="AA191" s="10">
        <v>8.0136643204029995E-3</v>
      </c>
      <c r="AB191" s="10">
        <v>1.0610717776332326</v>
      </c>
      <c r="AC191" s="10">
        <v>1.3697488951250798</v>
      </c>
      <c r="AD191" s="11">
        <v>3.5968910624604016</v>
      </c>
      <c r="AF191" s="9">
        <v>3.2400376797224999E-3</v>
      </c>
      <c r="AG191" s="10">
        <v>1.9670570221614996E-3</v>
      </c>
      <c r="AH191" s="10">
        <v>-2.3135422498310005E-3</v>
      </c>
      <c r="AI191" s="10">
        <v>3.4573059290650019E-4</v>
      </c>
      <c r="AJ191" s="10">
        <v>2.1713298992899997E-3</v>
      </c>
      <c r="AK191" s="11">
        <v>3.1899684944899998E-3</v>
      </c>
      <c r="AM191" s="9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-5.4820000000000001E-2</v>
      </c>
      <c r="AW191" s="10">
        <v>-0.51034999999999997</v>
      </c>
      <c r="AX191" s="11">
        <v>-0.85821999999999998</v>
      </c>
    </row>
    <row r="193" spans="2:43">
      <c r="U193" s="46" t="s">
        <v>93</v>
      </c>
      <c r="V193">
        <v>0.96</v>
      </c>
    </row>
    <row r="194" spans="2:43" ht="15">
      <c r="B194" s="46" t="s">
        <v>88</v>
      </c>
      <c r="C194" s="46" t="s">
        <v>89</v>
      </c>
      <c r="R194" s="46" t="s">
        <v>90</v>
      </c>
      <c r="S194" s="46" t="s">
        <v>85</v>
      </c>
      <c r="U194" s="46" t="s">
        <v>91</v>
      </c>
      <c r="V194" s="48"/>
      <c r="W194" t="s">
        <v>92</v>
      </c>
      <c r="X194">
        <v>0</v>
      </c>
      <c r="Y194">
        <v>0</v>
      </c>
      <c r="Z194">
        <v>0.28635195788437001</v>
      </c>
      <c r="AA194">
        <v>50.761959249494701</v>
      </c>
      <c r="AB194">
        <v>62.912699264498798</v>
      </c>
      <c r="AC194">
        <v>105.400781993484</v>
      </c>
      <c r="AG194" s="46" t="s">
        <v>90</v>
      </c>
      <c r="AI194" s="46" t="s">
        <v>85</v>
      </c>
      <c r="AJ194" s="46" t="s">
        <v>97</v>
      </c>
      <c r="AL194">
        <v>0</v>
      </c>
      <c r="AM194" s="1">
        <v>0</v>
      </c>
      <c r="AN194">
        <v>0.286351962274357</v>
      </c>
      <c r="AO194">
        <v>50.761959249488697</v>
      </c>
      <c r="AP194">
        <v>62.912699264482399</v>
      </c>
      <c r="AQ194">
        <v>105.400781993474</v>
      </c>
    </row>
  </sheetData>
  <phoneticPr fontId="6"/>
  <conditionalFormatting sqref="B4:G9">
    <cfRule type="colorScale" priority="9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:K6">
    <cfRule type="colorScale" priority="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:R9">
    <cfRule type="colorScale" priority="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:Y9"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F9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M23">
    <cfRule type="colorScale" priority="9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:Q14">
    <cfRule type="colorScale" priority="8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:AD23">
    <cfRule type="colorScale" priority="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:AK23"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:Q18">
    <cfRule type="colorScale" priority="8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31:BO42">
    <cfRule type="colorScale" priority="6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:M37">
    <cfRule type="colorScale" priority="8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6:Q28">
    <cfRule type="colorScale" priority="8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0:Q32">
    <cfRule type="colorScale" priority="8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44:BO55">
    <cfRule type="colorScale" priority="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0:M51">
    <cfRule type="colorScale" priority="8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0:Q42">
    <cfRule type="colorScale" priority="8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4:Q46">
    <cfRule type="colorScale" priority="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4:M65">
    <cfRule type="colorScale" priority="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4:Q56">
    <cfRule type="colorScale" priority="8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8:Q60">
    <cfRule type="colorScale" priority="7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8:M79">
    <cfRule type="colorScale" priority="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68:Q70">
    <cfRule type="colorScale" priority="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72:Q74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2:M93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2:Q84">
    <cfRule type="colorScale" priority="7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6:Q88">
    <cfRule type="colorScale" priority="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96:M107">
    <cfRule type="colorScale" priority="7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96:Q98">
    <cfRule type="colorScale" priority="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0:Q102">
    <cfRule type="colorScale" priority="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6:AD37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0:AD51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54:AD65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68:AD79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2:AD93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6:AD107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10:M121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0:Q113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4:Q116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10:AD121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4:M135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4:Q126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8:Q130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4:AD135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38:M149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38:Q140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42:Q144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38:AD149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52:M163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2:Q154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6:Q158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52:AD163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66:M17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6:Q168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70:Q172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66:AD177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80:M191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0:Q182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4:Q186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80:AD191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6:AK37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0:AK51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4:AK65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8:AK79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2:AK93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6:AK107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10:AK121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4:AK1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38:AK149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52:AK16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66:AK17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80:AK19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4:AT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V4:BA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G238"/>
  <sheetViews>
    <sheetView topLeftCell="G1" workbookViewId="0">
      <selection activeCell="AS18" sqref="AS18:AX23"/>
    </sheetView>
  </sheetViews>
  <sheetFormatPr baseColWidth="10" defaultColWidth="8.83203125" defaultRowHeight="14"/>
  <sheetData>
    <row r="1" spans="1:58">
      <c r="A1" s="1" t="s">
        <v>118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>
      <c r="A2" s="3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47"/>
      <c r="AZ2" s="3"/>
      <c r="BA2" s="3"/>
      <c r="BB2" s="3"/>
      <c r="BC2" s="3"/>
      <c r="BD2" s="3"/>
      <c r="BE2" s="3"/>
      <c r="BF2" s="3"/>
    </row>
    <row r="3" spans="1:58" ht="15" thickBot="1">
      <c r="A3" s="3"/>
      <c r="B3" s="3">
        <v>13</v>
      </c>
      <c r="C3" s="3"/>
      <c r="D3" s="3"/>
      <c r="E3" s="3"/>
      <c r="F3" s="3"/>
      <c r="G3" s="3"/>
      <c r="H3" s="3"/>
      <c r="I3" s="3" t="s">
        <v>5</v>
      </c>
      <c r="J3" s="3"/>
      <c r="K3" s="3"/>
      <c r="L3" s="3"/>
      <c r="M3" s="3" t="s">
        <v>39</v>
      </c>
      <c r="N3" s="3"/>
      <c r="O3" s="3"/>
      <c r="P3" s="3"/>
      <c r="Q3" s="3"/>
      <c r="R3" s="3"/>
      <c r="S3" s="3"/>
      <c r="T3" s="3" t="s">
        <v>40</v>
      </c>
      <c r="U3" s="3"/>
      <c r="V3" s="3"/>
      <c r="W3" s="3"/>
      <c r="X3" s="3"/>
      <c r="Y3" s="3"/>
      <c r="Z3" s="3"/>
      <c r="AA3" s="3" t="s">
        <v>41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46" t="s">
        <v>84</v>
      </c>
      <c r="AP3" s="46" t="s">
        <v>85</v>
      </c>
      <c r="AV3" s="46" t="s">
        <v>86</v>
      </c>
      <c r="BA3" s="3"/>
      <c r="BD3" s="2"/>
      <c r="BE3" s="2"/>
      <c r="BF3" s="2"/>
    </row>
    <row r="4" spans="1:58">
      <c r="A4" s="3"/>
      <c r="B4" s="4">
        <v>2.4967899999999998</v>
      </c>
      <c r="C4" s="5">
        <v>0.15040999999999999</v>
      </c>
      <c r="D4" s="5">
        <v>-0.36069000000000001</v>
      </c>
      <c r="E4" s="5">
        <v>4.0999999999999999E-4</v>
      </c>
      <c r="F4" s="5">
        <v>1.15E-3</v>
      </c>
      <c r="G4" s="6">
        <v>-1.4999999999999999E-4</v>
      </c>
      <c r="H4" s="3"/>
      <c r="I4" s="4">
        <v>0.95474999999999999</v>
      </c>
      <c r="J4" s="5">
        <v>0.29733999999999999</v>
      </c>
      <c r="K4" s="6">
        <v>-6.7299999999999999E-3</v>
      </c>
      <c r="L4" s="3"/>
      <c r="M4" s="4">
        <f t="array" ref="M4:R9">MMULT(MMULT(AH4:AM9,B4:G9),TRANSPOSE(AH4:AM9))</f>
        <v>2.7105747501435329</v>
      </c>
      <c r="N4" s="5">
        <v>-0.61984807305048695</v>
      </c>
      <c r="O4" s="5">
        <v>2.063520152832099E-2</v>
      </c>
      <c r="P4" s="5">
        <v>4.4763749928899998E-4</v>
      </c>
      <c r="Q4" s="5">
        <v>-8.3660296666499987E-4</v>
      </c>
      <c r="R4" s="6">
        <v>-2.6282436822E-4</v>
      </c>
      <c r="S4" s="3"/>
      <c r="T4" s="4">
        <f t="array" ref="T4:Y9">-1*(Y12:AD17+Y26:AD31+S18:X23+S32:X37+Y40:AD45+S46:X51+Y54:AD59+S60:X65+Y68:AD73+S74:X79+Y82:AD87+S88:X93+Y96:AD101+S102:X107+Y110:AD115+S116:X121+Y124:AD129+S130:X135+Y138:AD143+S144:X149+Y152:AD157+S158:X163+Y166:AD171+S172:X177+Y180:AD185+S186:X191)</f>
        <v>2.3960891799574582</v>
      </c>
      <c r="U4" s="5">
        <v>1.2789489224932078</v>
      </c>
      <c r="V4" s="5">
        <v>0.13195519191891492</v>
      </c>
      <c r="W4" s="5">
        <v>-0.1445630965344501</v>
      </c>
      <c r="X4" s="5">
        <v>-1.3773196932763438</v>
      </c>
      <c r="Y4" s="6">
        <v>-0.33898314309416222</v>
      </c>
      <c r="Z4" s="3"/>
      <c r="AA4" s="4">
        <f t="array" ref="AA4:AF9">-1*(AF12:AK17+AF18:AK23+AF26:AK31+AF32:AK37+AF40:AK45+AF46:AK51+AF54:AK59+AF60:AK65+AF68:AK73+AF74:AK79+AF82:AK87+AF88:AK93+AF96:AK101+AF102:AK107+AF110:AK115+AF116:AK121+AF124:AK129+AF130:AK135+AF138:AK143+AF144:AK149+AF152:AK157+AF158:AK163+AF166:AK171+AF172:AK177+AF180:AK185+AF186:AK191)</f>
        <v>2.3960891799574582</v>
      </c>
      <c r="AB4" s="5">
        <v>1.2789489224932082</v>
      </c>
      <c r="AC4" s="5">
        <v>0.13195519191891525</v>
      </c>
      <c r="AD4" s="5">
        <v>-5.5511151231257827E-17</v>
      </c>
      <c r="AE4" s="5">
        <v>5.5511151231257827E-17</v>
      </c>
      <c r="AF4" s="6">
        <v>-3.3306690738754696E-16</v>
      </c>
      <c r="AG4" s="3"/>
      <c r="AH4" s="4">
        <f t="array" ref="AH4:AJ6">I4:K6</f>
        <v>0.95474999999999999</v>
      </c>
      <c r="AI4" s="5">
        <v>0.29733999999999999</v>
      </c>
      <c r="AJ4" s="5">
        <v>-6.7299999999999999E-3</v>
      </c>
      <c r="AK4" s="5">
        <v>0</v>
      </c>
      <c r="AL4" s="5">
        <v>0</v>
      </c>
      <c r="AM4" s="6">
        <v>0</v>
      </c>
      <c r="AN4" s="3"/>
      <c r="AO4" s="43">
        <f t="array" ref="AO4:AQ9">T4:V9</f>
        <v>2.3960891799574582</v>
      </c>
      <c r="AP4" s="35">
        <v>1.2789489224932078</v>
      </c>
      <c r="AQ4" s="35">
        <v>0.13195519191891492</v>
      </c>
      <c r="AR4" s="35">
        <f t="array" ref="AR4:AT6">W4:Y6</f>
        <v>-0.1445630965344501</v>
      </c>
      <c r="AS4" s="35">
        <v>-1.3773196932763438</v>
      </c>
      <c r="AT4" s="41">
        <v>-0.33898314309416222</v>
      </c>
      <c r="AV4" s="43">
        <f t="array" ref="AV4:AX9">AA4:AC9</f>
        <v>2.3960891799574582</v>
      </c>
      <c r="AW4" s="35">
        <v>1.2789489224932082</v>
      </c>
      <c r="AX4" s="35">
        <v>0.13195519191891525</v>
      </c>
      <c r="AY4" s="35">
        <f t="array" ref="AY4:BA6">AD4:AF6</f>
        <v>-5.5511151231257827E-17</v>
      </c>
      <c r="AZ4" s="35">
        <v>5.5511151231257827E-17</v>
      </c>
      <c r="BA4" s="6">
        <v>-3.3306690738754696E-16</v>
      </c>
      <c r="BD4" s="13"/>
      <c r="BE4" s="14"/>
      <c r="BF4" s="14"/>
    </row>
    <row r="5" spans="1:58">
      <c r="A5" s="3"/>
      <c r="B5" s="7">
        <v>0.15040999999999999</v>
      </c>
      <c r="C5" s="3">
        <v>3.8989600000000002</v>
      </c>
      <c r="D5" s="3">
        <v>9.3549999999999994E-2</v>
      </c>
      <c r="E5" s="3">
        <v>-7.6000000000000004E-4</v>
      </c>
      <c r="F5" s="3">
        <v>-5.1000000000000004E-4</v>
      </c>
      <c r="G5" s="8">
        <v>-2.2000000000000001E-4</v>
      </c>
      <c r="H5" s="3"/>
      <c r="I5" s="7">
        <v>0.25813000000000003</v>
      </c>
      <c r="J5" s="3">
        <v>-0.81716</v>
      </c>
      <c r="K5" s="8">
        <v>0.51539000000000001</v>
      </c>
      <c r="L5" s="3"/>
      <c r="M5" s="7">
        <v>-0.61984807305048695</v>
      </c>
      <c r="N5" s="3">
        <v>4.0651061513083127</v>
      </c>
      <c r="O5" s="3">
        <v>-0.82441990421425482</v>
      </c>
      <c r="P5" s="3">
        <v>3.7885312772500002E-4</v>
      </c>
      <c r="Q5" s="3">
        <v>-4.3790321228100008E-4</v>
      </c>
      <c r="R5" s="8">
        <v>-4.6102259834600008E-4</v>
      </c>
      <c r="S5" s="3"/>
      <c r="T5" s="7">
        <v>1.278948922493208</v>
      </c>
      <c r="U5" s="3">
        <v>2.7722075694461998</v>
      </c>
      <c r="V5" s="3">
        <v>1.1583936137404012</v>
      </c>
      <c r="W5" s="3">
        <v>0.27212464283838189</v>
      </c>
      <c r="X5" s="3">
        <v>-4.2439836378341034E-2</v>
      </c>
      <c r="Y5" s="8">
        <v>0.10942571450004307</v>
      </c>
      <c r="Z5" s="3"/>
      <c r="AA5" s="7">
        <v>1.2789489224932082</v>
      </c>
      <c r="AB5" s="3">
        <v>2.7722075694461998</v>
      </c>
      <c r="AC5" s="3">
        <v>1.1583936137404012</v>
      </c>
      <c r="AD5" s="3">
        <v>-9.7144514654701197E-17</v>
      </c>
      <c r="AE5" s="3">
        <v>5.5511151231257827E-17</v>
      </c>
      <c r="AF5" s="8">
        <v>2.7755575615628914E-17</v>
      </c>
      <c r="AG5" s="3"/>
      <c r="AH5" s="7">
        <v>0.25813000000000003</v>
      </c>
      <c r="AI5" s="3">
        <v>-0.81716</v>
      </c>
      <c r="AJ5" s="3">
        <v>0.51539000000000001</v>
      </c>
      <c r="AK5" s="3">
        <v>0</v>
      </c>
      <c r="AL5" s="3">
        <v>0</v>
      </c>
      <c r="AM5" s="8">
        <v>0</v>
      </c>
      <c r="AN5" s="3"/>
      <c r="AO5" s="31">
        <v>1.278948922493208</v>
      </c>
      <c r="AP5">
        <v>2.7722075694461998</v>
      </c>
      <c r="AQ5">
        <v>1.1583936137404012</v>
      </c>
      <c r="AR5">
        <v>0.27212464283838189</v>
      </c>
      <c r="AS5">
        <v>-4.2439836378341034E-2</v>
      </c>
      <c r="AT5" s="38">
        <v>0.10942571450004307</v>
      </c>
      <c r="AV5" s="31">
        <v>1.2789489224932082</v>
      </c>
      <c r="AW5">
        <v>2.7722075694461998</v>
      </c>
      <c r="AX5">
        <v>1.1583936137404012</v>
      </c>
      <c r="AY5">
        <v>-9.7144514654701197E-17</v>
      </c>
      <c r="AZ5">
        <v>5.5511151231257827E-17</v>
      </c>
      <c r="BA5" s="8">
        <v>2.7755575615628914E-17</v>
      </c>
      <c r="BD5" s="15"/>
      <c r="BE5" s="2"/>
      <c r="BF5" s="2"/>
    </row>
    <row r="6" spans="1:58" ht="15" thickBot="1">
      <c r="A6" s="3"/>
      <c r="B6" s="7">
        <v>-0.36069000000000001</v>
      </c>
      <c r="C6" s="3">
        <v>9.3549999999999994E-2</v>
      </c>
      <c r="D6" s="3">
        <v>5.7728799999999998</v>
      </c>
      <c r="E6" s="3">
        <v>-1.06E-3</v>
      </c>
      <c r="F6" s="3">
        <v>-3.0000000000000001E-5</v>
      </c>
      <c r="G6" s="8">
        <v>5.0000000000000002E-5</v>
      </c>
      <c r="H6" s="3"/>
      <c r="I6" s="9">
        <v>0.14774000000000001</v>
      </c>
      <c r="J6" s="10">
        <v>-0.49380000000000002</v>
      </c>
      <c r="K6" s="11">
        <v>-0.85692999999999997</v>
      </c>
      <c r="L6" s="3"/>
      <c r="M6" s="7">
        <v>2.0635201528321066E-2</v>
      </c>
      <c r="N6" s="3">
        <v>-0.8244199042142546</v>
      </c>
      <c r="O6" s="3">
        <v>5.3929618443639917</v>
      </c>
      <c r="P6" s="3">
        <v>1.4161320656409999E-3</v>
      </c>
      <c r="Q6" s="3">
        <v>3.8301883469999047E-6</v>
      </c>
      <c r="R6" s="8">
        <v>-5.9742677997000066E-5</v>
      </c>
      <c r="S6" s="3"/>
      <c r="T6" s="7">
        <v>0.13195519191891492</v>
      </c>
      <c r="U6" s="3">
        <v>1.1583936137404012</v>
      </c>
      <c r="V6" s="3">
        <v>3.5420260343073657</v>
      </c>
      <c r="W6" s="3">
        <v>0.25598416214407599</v>
      </c>
      <c r="X6" s="3">
        <v>1.6098601274732232</v>
      </c>
      <c r="Y6" s="8">
        <v>0.32181223526510522</v>
      </c>
      <c r="Z6" s="3"/>
      <c r="AA6" s="7">
        <v>0.13195519191891525</v>
      </c>
      <c r="AB6" s="3">
        <v>1.1583936137404012</v>
      </c>
      <c r="AC6" s="3">
        <v>3.5420260343073657</v>
      </c>
      <c r="AD6" s="3">
        <v>0</v>
      </c>
      <c r="AE6" s="3">
        <v>-2.7755575615628914E-17</v>
      </c>
      <c r="AF6" s="8">
        <v>1.1102230246251565E-16</v>
      </c>
      <c r="AG6" s="3"/>
      <c r="AH6" s="7">
        <v>0.14774000000000001</v>
      </c>
      <c r="AI6" s="3">
        <v>-0.49380000000000002</v>
      </c>
      <c r="AJ6" s="3">
        <v>-0.85692999999999997</v>
      </c>
      <c r="AK6" s="3">
        <v>0</v>
      </c>
      <c r="AL6" s="3">
        <v>0</v>
      </c>
      <c r="AM6" s="8">
        <v>0</v>
      </c>
      <c r="AN6" s="3"/>
      <c r="AO6" s="31">
        <v>0.13195519191891492</v>
      </c>
      <c r="AP6">
        <v>1.1583936137404012</v>
      </c>
      <c r="AQ6">
        <v>3.5420260343073657</v>
      </c>
      <c r="AR6">
        <v>0.25598416214407599</v>
      </c>
      <c r="AS6">
        <v>1.6098601274732232</v>
      </c>
      <c r="AT6" s="38">
        <v>0.32181223526510522</v>
      </c>
      <c r="AV6" s="31">
        <v>0.13195519191891525</v>
      </c>
      <c r="AW6">
        <v>1.1583936137404012</v>
      </c>
      <c r="AX6">
        <v>3.5420260343073657</v>
      </c>
      <c r="AY6">
        <v>0</v>
      </c>
      <c r="AZ6">
        <v>-2.7755575615628914E-17</v>
      </c>
      <c r="BA6" s="8">
        <v>1.1102230246251565E-16</v>
      </c>
      <c r="BD6" s="15"/>
      <c r="BE6" s="2"/>
      <c r="BF6" s="2"/>
    </row>
    <row r="7" spans="1:58">
      <c r="A7" s="3"/>
      <c r="B7" s="7">
        <v>4.0999999999999999E-4</v>
      </c>
      <c r="C7" s="3">
        <v>-7.6000000000000004E-4</v>
      </c>
      <c r="D7" s="3">
        <v>-1.06E-3</v>
      </c>
      <c r="E7" s="3">
        <v>4.0663</v>
      </c>
      <c r="F7" s="3">
        <v>0.39445000000000002</v>
      </c>
      <c r="G7" s="8">
        <v>4.0349999999999997E-2</v>
      </c>
      <c r="H7" s="3"/>
      <c r="I7" s="3"/>
      <c r="J7" s="3"/>
      <c r="K7" s="3"/>
      <c r="L7" s="3"/>
      <c r="M7" s="7">
        <v>4.4763749928899987E-4</v>
      </c>
      <c r="N7" s="3">
        <v>3.7885312772500002E-4</v>
      </c>
      <c r="O7" s="3">
        <v>1.4161320656410001E-3</v>
      </c>
      <c r="P7" s="3">
        <v>4.7572363286153401</v>
      </c>
      <c r="Q7" s="3">
        <v>-1.6491257213325079</v>
      </c>
      <c r="R7" s="8">
        <v>-0.79162086123086295</v>
      </c>
      <c r="S7" s="3"/>
      <c r="T7" s="7">
        <v>-0.14456309653444993</v>
      </c>
      <c r="U7" s="3">
        <v>0.27212464283838211</v>
      </c>
      <c r="V7" s="3">
        <v>0.25598416214407588</v>
      </c>
      <c r="W7" s="3">
        <v>-1.790085495966228</v>
      </c>
      <c r="X7" s="3">
        <v>-3.5063155387371259E-2</v>
      </c>
      <c r="Y7" s="8">
        <v>-0.85345818375744698</v>
      </c>
      <c r="Z7" s="3"/>
      <c r="AA7" s="7">
        <v>-5.5511151231257827E-17</v>
      </c>
      <c r="AB7" s="3">
        <v>-9.7144514654701197E-17</v>
      </c>
      <c r="AC7" s="3">
        <v>0</v>
      </c>
      <c r="AD7" s="3">
        <v>-1.790085495966228</v>
      </c>
      <c r="AE7" s="3">
        <v>-3.5063155387371092E-2</v>
      </c>
      <c r="AF7" s="8">
        <v>-0.85345818375744698</v>
      </c>
      <c r="AG7" s="3"/>
      <c r="AH7" s="7">
        <v>0</v>
      </c>
      <c r="AI7" s="3">
        <v>0</v>
      </c>
      <c r="AJ7" s="3">
        <v>0</v>
      </c>
      <c r="AK7" s="3">
        <f t="array" ref="AK7:AM9">I4:K6</f>
        <v>0.95474999999999999</v>
      </c>
      <c r="AL7" s="3">
        <v>0.29733999999999999</v>
      </c>
      <c r="AM7" s="8">
        <v>-6.7299999999999999E-3</v>
      </c>
      <c r="AN7" s="3"/>
      <c r="AO7" s="31">
        <v>-0.14456309653444993</v>
      </c>
      <c r="AP7">
        <v>0.27212464283838211</v>
      </c>
      <c r="AQ7">
        <v>0.25598416214407588</v>
      </c>
      <c r="AR7">
        <f t="array" ref="AR7:AT9">P7:R9</f>
        <v>4.7572363286153401</v>
      </c>
      <c r="AS7">
        <v>-1.6491257213325079</v>
      </c>
      <c r="AT7" s="38">
        <v>-0.79162086123086295</v>
      </c>
      <c r="AV7" s="31">
        <v>-5.5511151231257827E-17</v>
      </c>
      <c r="AW7">
        <v>-9.7144514654701197E-17</v>
      </c>
      <c r="AX7">
        <v>0</v>
      </c>
      <c r="AY7">
        <f t="array" ref="AY7:BA9">P7:R9</f>
        <v>4.7572363286153401</v>
      </c>
      <c r="AZ7">
        <v>-1.6491257213325079</v>
      </c>
      <c r="BA7" s="8">
        <v>-0.79162086123086295</v>
      </c>
      <c r="BD7" s="15"/>
      <c r="BE7" s="2"/>
      <c r="BF7" s="2"/>
    </row>
    <row r="8" spans="1:58">
      <c r="A8" s="3"/>
      <c r="B8" s="7">
        <v>1.15E-3</v>
      </c>
      <c r="C8" s="3">
        <v>-5.1000000000000004E-4</v>
      </c>
      <c r="D8" s="3">
        <v>-3.0000000000000001E-5</v>
      </c>
      <c r="E8" s="3">
        <v>0.39445000000000002</v>
      </c>
      <c r="F8" s="3">
        <v>9.3215599999999998</v>
      </c>
      <c r="G8" s="8">
        <v>-0.70616000000000001</v>
      </c>
      <c r="H8" s="3"/>
      <c r="I8" s="3"/>
      <c r="J8" s="3"/>
      <c r="K8" s="3"/>
      <c r="L8" s="3"/>
      <c r="M8" s="7">
        <v>-8.3660296666499987E-4</v>
      </c>
      <c r="N8" s="3">
        <v>-4.3790321228099997E-4</v>
      </c>
      <c r="O8" s="3">
        <v>3.8301883470000199E-6</v>
      </c>
      <c r="P8" s="3">
        <v>-1.6491257213325075</v>
      </c>
      <c r="Q8" s="3">
        <v>8.2043053995899644</v>
      </c>
      <c r="R8" s="8">
        <v>1.3867362307833271</v>
      </c>
      <c r="S8" s="3"/>
      <c r="T8" s="7">
        <v>-1.3773196932763443</v>
      </c>
      <c r="U8" s="3">
        <v>-4.2439836378340923E-2</v>
      </c>
      <c r="V8" s="3">
        <v>1.6098601274732232</v>
      </c>
      <c r="W8" s="3">
        <v>-3.5063155387371037E-2</v>
      </c>
      <c r="X8" s="3">
        <v>2.6244821215368903</v>
      </c>
      <c r="Y8" s="8">
        <v>1.3557456790661824</v>
      </c>
      <c r="Z8" s="3"/>
      <c r="AA8" s="7">
        <v>1.1102230246251565E-16</v>
      </c>
      <c r="AB8" s="3">
        <v>5.5511151231257827E-17</v>
      </c>
      <c r="AC8" s="3">
        <v>-2.7755575615628914E-17</v>
      </c>
      <c r="AD8" s="3">
        <v>-3.5063155387371092E-2</v>
      </c>
      <c r="AE8" s="3">
        <v>2.6244821215368903</v>
      </c>
      <c r="AF8" s="8">
        <v>1.3557456790661822</v>
      </c>
      <c r="AG8" s="3"/>
      <c r="AH8" s="7">
        <v>0</v>
      </c>
      <c r="AI8" s="3">
        <v>0</v>
      </c>
      <c r="AJ8" s="3">
        <v>0</v>
      </c>
      <c r="AK8" s="3">
        <v>0.25813000000000003</v>
      </c>
      <c r="AL8" s="3">
        <v>-0.81716</v>
      </c>
      <c r="AM8" s="8">
        <v>0.51539000000000001</v>
      </c>
      <c r="AN8" s="3"/>
      <c r="AO8" s="31">
        <v>-1.3773196932763443</v>
      </c>
      <c r="AP8">
        <v>-4.2439836378340923E-2</v>
      </c>
      <c r="AQ8">
        <v>1.6098601274732232</v>
      </c>
      <c r="AR8">
        <v>-1.6491257213325075</v>
      </c>
      <c r="AS8">
        <v>8.2043053995899644</v>
      </c>
      <c r="AT8" s="38">
        <v>1.3867362307833271</v>
      </c>
      <c r="AV8" s="31">
        <v>1.1102230246251565E-16</v>
      </c>
      <c r="AW8">
        <v>5.5511151231257827E-17</v>
      </c>
      <c r="AX8">
        <v>-2.7755575615628914E-17</v>
      </c>
      <c r="AY8">
        <v>-1.6491257213325075</v>
      </c>
      <c r="AZ8">
        <v>8.2043053995899644</v>
      </c>
      <c r="BA8" s="8">
        <v>1.3867362307833271</v>
      </c>
      <c r="BD8" s="15"/>
      <c r="BE8" s="2"/>
      <c r="BF8" s="2"/>
    </row>
    <row r="9" spans="1:58" ht="15" thickBot="1">
      <c r="A9" s="3"/>
      <c r="B9" s="9">
        <v>-1.4999999999999999E-4</v>
      </c>
      <c r="C9" s="10">
        <v>-2.2000000000000001E-4</v>
      </c>
      <c r="D9" s="10">
        <v>5.0000000000000002E-5</v>
      </c>
      <c r="E9" s="10">
        <v>4.0349999999999997E-2</v>
      </c>
      <c r="F9" s="10">
        <v>-0.70616000000000001</v>
      </c>
      <c r="G9" s="11">
        <v>4.7801999999999998</v>
      </c>
      <c r="H9" s="3"/>
      <c r="I9" s="3"/>
      <c r="J9" s="3"/>
      <c r="K9" s="3"/>
      <c r="L9" s="3"/>
      <c r="M9" s="9">
        <v>-2.6282436822000005E-4</v>
      </c>
      <c r="N9" s="10">
        <v>-4.6102259834600008E-4</v>
      </c>
      <c r="O9" s="10">
        <v>-5.9742677997000066E-5</v>
      </c>
      <c r="P9" s="10">
        <v>-0.79162086123086295</v>
      </c>
      <c r="Q9" s="10">
        <v>1.3867362307833271</v>
      </c>
      <c r="R9" s="11">
        <v>5.2065534714588395</v>
      </c>
      <c r="S9" s="3"/>
      <c r="T9" s="9">
        <v>-0.33898314309416233</v>
      </c>
      <c r="U9" s="10">
        <v>0.10942571450004307</v>
      </c>
      <c r="V9" s="10">
        <v>0.32181223526510544</v>
      </c>
      <c r="W9" s="10">
        <v>-0.85345818375744698</v>
      </c>
      <c r="X9" s="10">
        <v>1.3557456790661822</v>
      </c>
      <c r="Y9" s="11">
        <v>-3.715709715756697</v>
      </c>
      <c r="Z9" s="3"/>
      <c r="AA9" s="9">
        <v>-4.4408920985006262E-16</v>
      </c>
      <c r="AB9" s="10">
        <v>2.7755575615628914E-17</v>
      </c>
      <c r="AC9" s="10">
        <v>1.1102230246251565E-16</v>
      </c>
      <c r="AD9" s="10">
        <v>-0.85345818375744698</v>
      </c>
      <c r="AE9" s="10">
        <v>1.3557456790661822</v>
      </c>
      <c r="AF9" s="11">
        <v>-3.715709715756697</v>
      </c>
      <c r="AG9" s="3"/>
      <c r="AH9" s="9">
        <v>0</v>
      </c>
      <c r="AI9" s="10">
        <v>0</v>
      </c>
      <c r="AJ9" s="10">
        <v>0</v>
      </c>
      <c r="AK9" s="10">
        <v>0.14774000000000001</v>
      </c>
      <c r="AL9" s="10">
        <v>-0.49380000000000002</v>
      </c>
      <c r="AM9" s="11">
        <v>-0.85692999999999997</v>
      </c>
      <c r="AN9" s="3"/>
      <c r="AO9" s="32">
        <v>-0.33898314309416233</v>
      </c>
      <c r="AP9" s="33">
        <v>0.10942571450004307</v>
      </c>
      <c r="AQ9" s="33">
        <v>0.32181223526510544</v>
      </c>
      <c r="AR9" s="33">
        <v>-0.79162086123086295</v>
      </c>
      <c r="AS9" s="33">
        <v>1.3867362307833271</v>
      </c>
      <c r="AT9" s="39">
        <v>5.2065534714588395</v>
      </c>
      <c r="AV9" s="32">
        <v>-4.4408920985006262E-16</v>
      </c>
      <c r="AW9" s="33">
        <v>2.7755575615628914E-17</v>
      </c>
      <c r="AX9" s="33">
        <v>1.1102230246251565E-16</v>
      </c>
      <c r="AY9" s="33">
        <v>-0.79162086123086295</v>
      </c>
      <c r="AZ9" s="33">
        <v>1.3867362307833271</v>
      </c>
      <c r="BA9" s="11">
        <v>5.2065534714588395</v>
      </c>
      <c r="BD9" s="16"/>
      <c r="BE9" s="17"/>
      <c r="BF9" s="17"/>
    </row>
    <row r="10" spans="1:5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BA10" s="3"/>
      <c r="BD10" s="15"/>
      <c r="BE10" s="2"/>
      <c r="BF10" s="2"/>
    </row>
    <row r="11" spans="1:58" ht="15" thickBot="1">
      <c r="A11" s="3"/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39</v>
      </c>
      <c r="T11" s="3" t="s">
        <v>43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 t="s">
        <v>44</v>
      </c>
      <c r="AG11" s="3"/>
      <c r="AH11" s="3"/>
      <c r="AI11" s="3"/>
      <c r="AJ11" s="3"/>
      <c r="AK11" s="3"/>
      <c r="AL11" s="3"/>
      <c r="AM11" s="3"/>
      <c r="AN11" s="3"/>
      <c r="BA11" s="3"/>
      <c r="BD11" s="15"/>
      <c r="BE11" s="2"/>
      <c r="BF11" s="2"/>
    </row>
    <row r="12" spans="1:58">
      <c r="A12" s="3"/>
      <c r="B12" s="4">
        <v>1.53511</v>
      </c>
      <c r="C12" s="5">
        <v>0.45244000000000001</v>
      </c>
      <c r="D12" s="5">
        <v>-0.22117000000000001</v>
      </c>
      <c r="E12" s="5">
        <v>2E-3</v>
      </c>
      <c r="F12" s="5">
        <v>1.99E-3</v>
      </c>
      <c r="G12" s="5">
        <v>4.0999999999999999E-4</v>
      </c>
      <c r="H12" s="5">
        <v>-9.1E-4</v>
      </c>
      <c r="I12" s="5">
        <v>-1.0000000000000001E-5</v>
      </c>
      <c r="J12" s="5">
        <v>-1.2999999999999999E-4</v>
      </c>
      <c r="K12" s="5">
        <v>-6.0000000000000002E-5</v>
      </c>
      <c r="L12" s="5">
        <v>-3.13E-3</v>
      </c>
      <c r="M12" s="6">
        <v>-2.5000000000000001E-4</v>
      </c>
      <c r="N12" s="3"/>
      <c r="O12" s="4">
        <v>0.56567000000000001</v>
      </c>
      <c r="P12" s="5">
        <v>0.1825</v>
      </c>
      <c r="Q12" s="6">
        <v>-0.80418000000000001</v>
      </c>
      <c r="R12" s="3"/>
      <c r="S12" s="4">
        <f t="array" ref="S12:AD23">MMULT(MMULT(AM12:AX23,B12:M23),TRANSPOSE(AM12:AX23))</f>
        <v>5.2463003168195588</v>
      </c>
      <c r="T12" s="5">
        <v>1.8961869345888311</v>
      </c>
      <c r="U12" s="5">
        <v>-1.204279143417077</v>
      </c>
      <c r="V12" s="5">
        <v>-7.8062898419600053E-4</v>
      </c>
      <c r="W12" s="5">
        <v>-3.0853054697679997E-3</v>
      </c>
      <c r="X12" s="5">
        <v>3.7043974745360007E-3</v>
      </c>
      <c r="Y12" s="4">
        <v>5.3862214588200016E-4</v>
      </c>
      <c r="Z12" s="5">
        <v>2.4323909465699998E-4</v>
      </c>
      <c r="AA12" s="5">
        <v>-1.0281653771630002E-3</v>
      </c>
      <c r="AB12" s="5">
        <v>-4.4894957165900022E-4</v>
      </c>
      <c r="AC12" s="5">
        <v>-3.925582604132E-3</v>
      </c>
      <c r="AD12" s="6">
        <v>1.1567294685240004E-3</v>
      </c>
      <c r="AE12" s="12" t="s">
        <v>45</v>
      </c>
      <c r="AF12" s="4">
        <f t="array" ref="AF12:AH14">0.5*(Y12:AA14+S18:U20)</f>
        <v>5.3862214588200016E-4</v>
      </c>
      <c r="AG12" s="5">
        <v>2.5596567114349997E-4</v>
      </c>
      <c r="AH12" s="5">
        <v>-1.0357066483505E-3</v>
      </c>
      <c r="AI12" s="5">
        <f t="array" ref="AI12:AK14">0.5*(AB12:AD14-V18:X20)</f>
        <v>-4.5025109256750025E-4</v>
      </c>
      <c r="AJ12" s="5">
        <v>-3.9274616047500002E-3</v>
      </c>
      <c r="AK12" s="6">
        <v>1.1577549072260005E-3</v>
      </c>
      <c r="AL12" s="3"/>
      <c r="AM12" s="4">
        <f t="array" ref="AM12:AO14">O12:Q14</f>
        <v>0.56567000000000001</v>
      </c>
      <c r="AN12" s="5">
        <v>0.1825</v>
      </c>
      <c r="AO12" s="5">
        <v>-0.80418000000000001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6">
        <v>0</v>
      </c>
      <c r="BA12" s="3"/>
      <c r="BD12" s="15"/>
      <c r="BE12" s="2"/>
      <c r="BF12" s="2"/>
    </row>
    <row r="13" spans="1:58">
      <c r="A13" s="3"/>
      <c r="B13" s="7">
        <v>0.45244000000000001</v>
      </c>
      <c r="C13" s="3">
        <v>5.0050999999999997</v>
      </c>
      <c r="D13" s="3">
        <v>-0.41187000000000001</v>
      </c>
      <c r="E13" s="3">
        <v>-9.3000000000000005E-4</v>
      </c>
      <c r="F13" s="3">
        <v>1.8E-3</v>
      </c>
      <c r="G13" s="3">
        <v>-4.4000000000000002E-4</v>
      </c>
      <c r="H13" s="3">
        <v>-1.0000000000000001E-5</v>
      </c>
      <c r="I13" s="3">
        <v>1E-4</v>
      </c>
      <c r="J13" s="3">
        <v>5.2999999999999998E-4</v>
      </c>
      <c r="K13" s="3">
        <v>-6.0999999999999997E-4</v>
      </c>
      <c r="L13" s="3">
        <v>7.5000000000000002E-4</v>
      </c>
      <c r="M13" s="8">
        <v>-8.0000000000000007E-5</v>
      </c>
      <c r="N13" s="3"/>
      <c r="O13" s="7">
        <v>-0.63776999999999995</v>
      </c>
      <c r="P13" s="3">
        <v>0.71501999999999999</v>
      </c>
      <c r="Q13" s="8">
        <v>-0.28633999999999998</v>
      </c>
      <c r="R13" s="3"/>
      <c r="S13" s="7">
        <v>1.8961869345888311</v>
      </c>
      <c r="T13" s="3">
        <v>3.3875557667308711</v>
      </c>
      <c r="U13" s="3">
        <v>0.94816546747689889</v>
      </c>
      <c r="V13" s="3">
        <v>-1.1538591237519997E-3</v>
      </c>
      <c r="W13" s="3">
        <v>1.8037340430799987E-4</v>
      </c>
      <c r="X13" s="3">
        <v>-5.3993799966000017E-4</v>
      </c>
      <c r="Y13" s="7">
        <v>2.6869224762999996E-4</v>
      </c>
      <c r="Z13" s="3">
        <v>-4.7370145963499991E-4</v>
      </c>
      <c r="AA13" s="3">
        <v>3.1550864279700008E-4</v>
      </c>
      <c r="AB13" s="3">
        <v>8.5737909469000011E-5</v>
      </c>
      <c r="AC13" s="3">
        <v>1.0045311761759999E-3</v>
      </c>
      <c r="AD13" s="8">
        <v>2.4147606393399995E-3</v>
      </c>
      <c r="AE13" s="3"/>
      <c r="AF13" s="7">
        <v>2.5596567114349997E-4</v>
      </c>
      <c r="AG13" s="3">
        <v>-4.7370145963499991E-4</v>
      </c>
      <c r="AH13" s="3">
        <v>3.2106556684700005E-4</v>
      </c>
      <c r="AI13" s="3">
        <v>7.2655508912000026E-5</v>
      </c>
      <c r="AJ13" s="3">
        <v>1.0061950880074998E-3</v>
      </c>
      <c r="AK13" s="8">
        <v>2.4112347841314997E-3</v>
      </c>
      <c r="AL13" s="3"/>
      <c r="AM13" s="7">
        <v>-0.63776999999999995</v>
      </c>
      <c r="AN13" s="3">
        <v>0.71501999999999999</v>
      </c>
      <c r="AO13" s="3">
        <v>-0.28633999999999998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8">
        <v>0</v>
      </c>
      <c r="BA13" s="3"/>
      <c r="BD13" s="15"/>
      <c r="BE13" s="2"/>
      <c r="BF13" s="2"/>
    </row>
    <row r="14" spans="1:58" ht="15" thickBot="1">
      <c r="A14" s="3"/>
      <c r="B14" s="7">
        <v>-0.22117000000000001</v>
      </c>
      <c r="C14" s="3">
        <v>-0.41187000000000001</v>
      </c>
      <c r="D14" s="3">
        <v>6.4524900000000001</v>
      </c>
      <c r="E14" s="3">
        <v>-3.1099999999999999E-3</v>
      </c>
      <c r="F14" s="3">
        <v>1.6199999999999999E-3</v>
      </c>
      <c r="G14" s="3">
        <v>-4.0899999999999999E-3</v>
      </c>
      <c r="H14" s="3">
        <v>-1.6000000000000001E-4</v>
      </c>
      <c r="I14" s="3">
        <v>5.4000000000000001E-4</v>
      </c>
      <c r="J14" s="3">
        <v>1.32E-3</v>
      </c>
      <c r="K14" s="3">
        <v>-3.7299999999999998E-3</v>
      </c>
      <c r="L14" s="3">
        <v>5.9000000000000003E-4</v>
      </c>
      <c r="M14" s="8">
        <v>-2.7899999999999999E-3</v>
      </c>
      <c r="N14" s="3"/>
      <c r="O14" s="9">
        <v>0.52275000000000005</v>
      </c>
      <c r="P14" s="10">
        <v>0.67486000000000002</v>
      </c>
      <c r="Q14" s="11">
        <v>0.52085999999999999</v>
      </c>
      <c r="R14" s="3"/>
      <c r="S14" s="7">
        <v>-1.2042791434170772</v>
      </c>
      <c r="T14" s="3">
        <v>0.94816546747689889</v>
      </c>
      <c r="U14" s="3">
        <v>4.3587631083423348</v>
      </c>
      <c r="V14" s="3">
        <v>1.665194008296E-3</v>
      </c>
      <c r="W14" s="3">
        <v>3.615959629684E-3</v>
      </c>
      <c r="X14" s="3">
        <v>3.1029700664399998E-4</v>
      </c>
      <c r="Y14" s="7">
        <v>-1.043247919538E-3</v>
      </c>
      <c r="Z14" s="3">
        <v>3.2662249089700002E-4</v>
      </c>
      <c r="AA14" s="3">
        <v>4.4506974207299992E-4</v>
      </c>
      <c r="AB14" s="3">
        <v>-1.8259433983099983E-4</v>
      </c>
      <c r="AC14" s="3">
        <v>1.4023512524479996E-3</v>
      </c>
      <c r="AD14" s="8">
        <v>-2.6555367935320001E-3</v>
      </c>
      <c r="AE14" s="3"/>
      <c r="AF14" s="7">
        <v>-1.0357066483505E-3</v>
      </c>
      <c r="AG14" s="3">
        <v>3.2106556684700005E-4</v>
      </c>
      <c r="AH14" s="3">
        <v>4.4506974207299998E-4</v>
      </c>
      <c r="AI14" s="3">
        <v>-1.8407258937799993E-4</v>
      </c>
      <c r="AJ14" s="3">
        <v>1.4030739466534996E-3</v>
      </c>
      <c r="AK14" s="8">
        <v>-2.6609241591865002E-3</v>
      </c>
      <c r="AL14" s="3"/>
      <c r="AM14" s="7">
        <v>0.52275000000000005</v>
      </c>
      <c r="AN14" s="3">
        <v>0.67486000000000002</v>
      </c>
      <c r="AO14" s="3">
        <v>0.52085999999999999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8">
        <v>0</v>
      </c>
      <c r="BA14" s="3"/>
      <c r="BD14" s="15"/>
      <c r="BE14" s="2"/>
      <c r="BF14" s="2"/>
    </row>
    <row r="15" spans="1:58" ht="15" thickBot="1">
      <c r="A15" s="3"/>
      <c r="B15" s="7">
        <v>2E-3</v>
      </c>
      <c r="C15" s="3">
        <v>-9.3000000000000005E-4</v>
      </c>
      <c r="D15" s="3">
        <v>-3.1099999999999999E-3</v>
      </c>
      <c r="E15" s="3">
        <v>3.7496100000000001</v>
      </c>
      <c r="F15" s="3">
        <v>1.0632200000000001</v>
      </c>
      <c r="G15" s="3">
        <v>-0.19753999999999999</v>
      </c>
      <c r="H15" s="3">
        <v>5.0000000000000002E-5</v>
      </c>
      <c r="I15" s="3">
        <v>6.3000000000000003E-4</v>
      </c>
      <c r="J15" s="3">
        <v>3.7299999999999998E-3</v>
      </c>
      <c r="K15" s="3">
        <v>-5.64E-3</v>
      </c>
      <c r="L15" s="3">
        <v>5.1399999999999996E-3</v>
      </c>
      <c r="M15" s="8">
        <v>-5.7000000000000002E-3</v>
      </c>
      <c r="N15" s="3"/>
      <c r="O15" s="3"/>
      <c r="P15" s="3"/>
      <c r="Q15" s="3"/>
      <c r="R15" s="3"/>
      <c r="S15" s="7">
        <v>-7.8062898419599999E-4</v>
      </c>
      <c r="T15" s="3">
        <v>-1.1538591237520001E-3</v>
      </c>
      <c r="U15" s="3">
        <v>1.6651940082960002E-3</v>
      </c>
      <c r="V15" s="3">
        <v>4.9082637453760976</v>
      </c>
      <c r="W15" s="3">
        <v>1.2154089079693853</v>
      </c>
      <c r="X15" s="3">
        <v>0.90413925543464502</v>
      </c>
      <c r="Y15" s="7">
        <v>4.5155261347600039E-4</v>
      </c>
      <c r="Z15" s="3">
        <v>-5.9573108354999757E-5</v>
      </c>
      <c r="AA15" s="3">
        <v>1.8555083892499971E-4</v>
      </c>
      <c r="AB15" s="3">
        <v>2.2025113135059997E-3</v>
      </c>
      <c r="AC15" s="3">
        <v>-5.4545644820800016E-4</v>
      </c>
      <c r="AD15" s="8">
        <v>1.4510560133399993E-3</v>
      </c>
      <c r="AE15" s="3"/>
      <c r="AF15" s="7">
        <f t="array" ref="AF15:AH17">0.5*(Y15:AA17-S21:U23)</f>
        <v>4.5025109256750025E-4</v>
      </c>
      <c r="AG15" s="3">
        <v>-7.2655508911999864E-5</v>
      </c>
      <c r="AH15" s="3">
        <v>1.8407258937799982E-4</v>
      </c>
      <c r="AI15" s="3">
        <f t="array" ref="AI15:AK17">0.5*(AB15:AD17+V21:X23)</f>
        <v>2.2025113135059997E-3</v>
      </c>
      <c r="AJ15" s="3">
        <v>-5.2384345076100021E-4</v>
      </c>
      <c r="AK15" s="8">
        <v>1.4574710439529998E-3</v>
      </c>
      <c r="AL15" s="3"/>
      <c r="AM15" s="7">
        <v>0</v>
      </c>
      <c r="AN15" s="3">
        <v>0</v>
      </c>
      <c r="AO15" s="3">
        <v>0</v>
      </c>
      <c r="AP15" s="3">
        <f t="array" ref="AP15:AR17">O12:Q14</f>
        <v>0.56567000000000001</v>
      </c>
      <c r="AQ15" s="3">
        <v>0.1825</v>
      </c>
      <c r="AR15" s="3">
        <v>-0.80418000000000001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8">
        <v>0</v>
      </c>
      <c r="BA15" s="3"/>
      <c r="BD15" s="16"/>
      <c r="BE15" s="17"/>
      <c r="BF15" s="17"/>
    </row>
    <row r="16" spans="1:58">
      <c r="A16" s="3"/>
      <c r="B16" s="7">
        <v>1.99E-3</v>
      </c>
      <c r="C16" s="3">
        <v>1.8E-3</v>
      </c>
      <c r="D16" s="3">
        <v>1.6199999999999999E-3</v>
      </c>
      <c r="E16" s="3">
        <v>1.0632200000000001</v>
      </c>
      <c r="F16" s="3">
        <v>10.369109999999999</v>
      </c>
      <c r="G16" s="3">
        <v>0.14771999999999999</v>
      </c>
      <c r="H16" s="3">
        <v>3.13E-3</v>
      </c>
      <c r="I16" s="3">
        <v>-7.3999999999999999E-4</v>
      </c>
      <c r="J16" s="3">
        <v>-5.9000000000000003E-4</v>
      </c>
      <c r="K16" s="3">
        <v>5.2100000000000002E-3</v>
      </c>
      <c r="L16" s="3">
        <v>7.7999999999999999E-4</v>
      </c>
      <c r="M16" s="8">
        <v>2.5600000000000002E-3</v>
      </c>
      <c r="N16" s="3"/>
      <c r="O16" s="4">
        <v>0.56567000000000001</v>
      </c>
      <c r="P16" s="5">
        <v>0.18249000000000001</v>
      </c>
      <c r="Q16" s="6">
        <v>-0.80418000000000001</v>
      </c>
      <c r="R16" s="3"/>
      <c r="S16" s="7">
        <v>-3.0853054697679997E-3</v>
      </c>
      <c r="T16" s="3">
        <v>1.8037340430800044E-4</v>
      </c>
      <c r="U16" s="3">
        <v>3.6159596296839996E-3</v>
      </c>
      <c r="V16" s="3">
        <v>1.2154089079693846</v>
      </c>
      <c r="W16" s="3">
        <v>6.1053284619044792</v>
      </c>
      <c r="X16" s="3">
        <v>3.1213223198157563</v>
      </c>
      <c r="Y16" s="7">
        <v>3.9293406053679996E-3</v>
      </c>
      <c r="Z16" s="3">
        <v>-1.0078589998389995E-3</v>
      </c>
      <c r="AA16" s="3">
        <v>-1.4037966408590001E-3</v>
      </c>
      <c r="AB16" s="3">
        <v>-5.022304533139994E-4</v>
      </c>
      <c r="AC16" s="3">
        <v>-9.9406518077559992E-3</v>
      </c>
      <c r="AD16" s="8">
        <v>5.550587356648002E-3</v>
      </c>
      <c r="AE16" s="3"/>
      <c r="AF16" s="7">
        <v>3.9274616047500002E-3</v>
      </c>
      <c r="AG16" s="3">
        <v>-1.0061950880074998E-3</v>
      </c>
      <c r="AH16" s="3">
        <v>-1.4030739466534999E-3</v>
      </c>
      <c r="AI16" s="3">
        <v>-5.2384345076099924E-4</v>
      </c>
      <c r="AJ16" s="3">
        <v>-9.9406518077559992E-3</v>
      </c>
      <c r="AK16" s="8">
        <v>5.523426291438001E-3</v>
      </c>
      <c r="AL16" s="3"/>
      <c r="AM16" s="7">
        <v>0</v>
      </c>
      <c r="AN16" s="3">
        <v>0</v>
      </c>
      <c r="AO16" s="3">
        <v>0</v>
      </c>
      <c r="AP16" s="3">
        <v>-0.63776999999999995</v>
      </c>
      <c r="AQ16" s="3">
        <v>0.71501999999999999</v>
      </c>
      <c r="AR16" s="3">
        <v>-0.28633999999999998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8">
        <v>0</v>
      </c>
      <c r="BA16" s="3"/>
      <c r="BD16" s="3"/>
      <c r="BE16" s="3"/>
      <c r="BF16" s="3"/>
    </row>
    <row r="17" spans="1:58" ht="15" thickBot="1">
      <c r="A17" s="3"/>
      <c r="B17" s="7">
        <v>4.0999999999999999E-4</v>
      </c>
      <c r="C17" s="3">
        <v>-4.4000000000000002E-4</v>
      </c>
      <c r="D17" s="3">
        <v>-4.0899999999999999E-3</v>
      </c>
      <c r="E17" s="3">
        <v>-0.19753999999999999</v>
      </c>
      <c r="F17" s="3">
        <v>0.14771999999999999</v>
      </c>
      <c r="G17" s="3">
        <v>4.6500500000000002</v>
      </c>
      <c r="H17" s="3">
        <v>2.5999999999999998E-4</v>
      </c>
      <c r="I17" s="3">
        <v>6.9999999999999994E-5</v>
      </c>
      <c r="J17" s="3">
        <v>2.8E-3</v>
      </c>
      <c r="K17" s="3">
        <v>-5.7099999999999998E-3</v>
      </c>
      <c r="L17" s="3">
        <v>2.5600000000000002E-3</v>
      </c>
      <c r="M17" s="8">
        <v>-2.3600000000000001E-3</v>
      </c>
      <c r="N17" s="3"/>
      <c r="O17" s="7">
        <v>-0.63776999999999995</v>
      </c>
      <c r="P17" s="3">
        <v>0.71501999999999999</v>
      </c>
      <c r="Q17" s="8">
        <v>-0.28636</v>
      </c>
      <c r="R17" s="3"/>
      <c r="S17" s="7">
        <v>3.7043974745360002E-3</v>
      </c>
      <c r="T17" s="3">
        <v>-5.3993799965999973E-4</v>
      </c>
      <c r="U17" s="3">
        <v>3.102970066440002E-4</v>
      </c>
      <c r="V17" s="3">
        <v>0.90413925543464413</v>
      </c>
      <c r="W17" s="3">
        <v>3.1213223198157563</v>
      </c>
      <c r="X17" s="3">
        <v>7.7550981436325834</v>
      </c>
      <c r="Y17" s="7">
        <v>-1.1587803459279999E-3</v>
      </c>
      <c r="Z17" s="3">
        <v>-2.4077089289230003E-3</v>
      </c>
      <c r="AA17" s="3">
        <v>2.6663115248410007E-3</v>
      </c>
      <c r="AB17" s="3">
        <v>1.4638860745660003E-3</v>
      </c>
      <c r="AC17" s="3">
        <v>5.4962652262280001E-3</v>
      </c>
      <c r="AD17" s="8">
        <v>5.1813848688799999E-4</v>
      </c>
      <c r="AE17" s="3"/>
      <c r="AF17" s="9">
        <v>-1.157754907226E-3</v>
      </c>
      <c r="AG17" s="10">
        <v>-2.4112347841315001E-3</v>
      </c>
      <c r="AH17" s="10">
        <v>2.6609241591865002E-3</v>
      </c>
      <c r="AI17" s="10">
        <v>1.4574710439529998E-3</v>
      </c>
      <c r="AJ17" s="10">
        <v>5.5234262914380002E-3</v>
      </c>
      <c r="AK17" s="11">
        <v>5.1813848688799988E-4</v>
      </c>
      <c r="AL17" s="3"/>
      <c r="AM17" s="7">
        <v>0</v>
      </c>
      <c r="AN17" s="3">
        <v>0</v>
      </c>
      <c r="AO17" s="3">
        <v>0</v>
      </c>
      <c r="AP17" s="3">
        <v>0.52275000000000005</v>
      </c>
      <c r="AQ17" s="3">
        <v>0.67486000000000002</v>
      </c>
      <c r="AR17" s="3">
        <v>0.52085999999999999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8">
        <v>0</v>
      </c>
      <c r="BA17" s="3"/>
      <c r="BD17" s="3"/>
      <c r="BE17" s="3"/>
      <c r="BF17" s="3"/>
    </row>
    <row r="18" spans="1:58" ht="15" thickBot="1">
      <c r="A18" s="3"/>
      <c r="B18" s="7">
        <v>-9.1E-4</v>
      </c>
      <c r="C18" s="3">
        <v>-1.0000000000000001E-5</v>
      </c>
      <c r="D18" s="3">
        <v>-1.6000000000000001E-4</v>
      </c>
      <c r="E18" s="3">
        <v>5.0000000000000002E-5</v>
      </c>
      <c r="F18" s="3">
        <v>3.13E-3</v>
      </c>
      <c r="G18" s="3">
        <v>2.5999999999999998E-4</v>
      </c>
      <c r="H18" s="3">
        <v>1.5351999999999999</v>
      </c>
      <c r="I18" s="3">
        <v>0.45234999999999997</v>
      </c>
      <c r="J18" s="3">
        <v>-0.22111</v>
      </c>
      <c r="K18" s="3">
        <v>-2.0600000000000002E-3</v>
      </c>
      <c r="L18" s="3">
        <v>-2.0799999999999998E-3</v>
      </c>
      <c r="M18" s="8">
        <v>-3.6000000000000002E-4</v>
      </c>
      <c r="N18" s="3"/>
      <c r="O18" s="9">
        <v>0.52275000000000005</v>
      </c>
      <c r="P18" s="10">
        <v>0.67486999999999997</v>
      </c>
      <c r="Q18" s="11">
        <v>0.52085000000000004</v>
      </c>
      <c r="R18" s="3"/>
      <c r="S18" s="4">
        <v>5.3862214588200016E-4</v>
      </c>
      <c r="T18" s="5">
        <v>2.6869224762999996E-4</v>
      </c>
      <c r="U18" s="5">
        <v>-1.043247919538E-3</v>
      </c>
      <c r="V18" s="5">
        <v>4.5155261347600028E-4</v>
      </c>
      <c r="W18" s="5">
        <v>3.9293406053679996E-3</v>
      </c>
      <c r="X18" s="5">
        <v>-1.1587803459280003E-3</v>
      </c>
      <c r="Y18" s="4">
        <v>5.2464534321406608</v>
      </c>
      <c r="Z18" s="5">
        <v>1.8963964696498854</v>
      </c>
      <c r="AA18" s="5">
        <v>-1.2043030200691267</v>
      </c>
      <c r="AB18" s="5">
        <v>7.5128797648600035E-4</v>
      </c>
      <c r="AC18" s="5">
        <v>3.2838295756110001E-3</v>
      </c>
      <c r="AD18" s="6">
        <v>-3.6002819636980002E-3</v>
      </c>
      <c r="AE18" s="3" t="s">
        <v>46</v>
      </c>
      <c r="AF18" s="4">
        <f t="array" ref="AF18:AK23">TRANSPOSE(AF12:AK17)</f>
        <v>5.3862214588200016E-4</v>
      </c>
      <c r="AG18" s="5">
        <v>2.5596567114349997E-4</v>
      </c>
      <c r="AH18" s="5">
        <v>-1.0357066483505E-3</v>
      </c>
      <c r="AI18" s="5">
        <v>4.5025109256750025E-4</v>
      </c>
      <c r="AJ18" s="5">
        <v>3.9274616047500002E-3</v>
      </c>
      <c r="AK18" s="6">
        <v>-1.157754907226E-3</v>
      </c>
      <c r="AL18" s="3"/>
      <c r="AM18" s="7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f t="array" ref="AS18:AU20">O16:Q18</f>
        <v>0.56567000000000001</v>
      </c>
      <c r="AT18" s="3">
        <v>0.18249000000000001</v>
      </c>
      <c r="AU18" s="3">
        <v>-0.80418000000000001</v>
      </c>
      <c r="AV18" s="3">
        <v>0</v>
      </c>
      <c r="AW18" s="3">
        <v>0</v>
      </c>
      <c r="AX18" s="8">
        <v>0</v>
      </c>
      <c r="BA18" s="3"/>
      <c r="BD18" s="4"/>
      <c r="BE18" s="5"/>
      <c r="BF18" s="5"/>
    </row>
    <row r="19" spans="1:58">
      <c r="A19" s="3"/>
      <c r="B19" s="7">
        <v>-1.0000000000000001E-5</v>
      </c>
      <c r="C19" s="3">
        <v>1E-4</v>
      </c>
      <c r="D19" s="3">
        <v>5.4000000000000001E-4</v>
      </c>
      <c r="E19" s="3">
        <v>6.3000000000000003E-4</v>
      </c>
      <c r="F19" s="3">
        <v>-7.3999999999999999E-4</v>
      </c>
      <c r="G19" s="3">
        <v>6.9999999999999994E-5</v>
      </c>
      <c r="H19" s="3">
        <v>0.45234999999999997</v>
      </c>
      <c r="I19" s="3">
        <v>5.0052599999999998</v>
      </c>
      <c r="J19" s="3">
        <v>-0.41200999999999999</v>
      </c>
      <c r="K19" s="3">
        <v>8.4999999999999995E-4</v>
      </c>
      <c r="L19" s="3">
        <v>-1.7099999999999999E-3</v>
      </c>
      <c r="M19" s="8">
        <v>4.0000000000000002E-4</v>
      </c>
      <c r="N19" s="3"/>
      <c r="O19" s="3"/>
      <c r="P19" s="3"/>
      <c r="Q19" s="3"/>
      <c r="R19" s="3"/>
      <c r="S19" s="7">
        <v>2.4323909465700003E-4</v>
      </c>
      <c r="T19" s="3">
        <v>-4.7370145963499991E-4</v>
      </c>
      <c r="U19" s="3">
        <v>3.2662249089700002E-4</v>
      </c>
      <c r="V19" s="3">
        <v>-5.9573108355000042E-5</v>
      </c>
      <c r="W19" s="3">
        <v>-1.0078589998389999E-3</v>
      </c>
      <c r="X19" s="3">
        <v>-2.4077089289229999E-3</v>
      </c>
      <c r="Y19" s="7">
        <v>1.8963964696498852</v>
      </c>
      <c r="Z19" s="3">
        <v>3.3879385098293557</v>
      </c>
      <c r="AA19" s="3">
        <v>0.94811675656904582</v>
      </c>
      <c r="AB19" s="3">
        <v>1.2216207173620002E-3</v>
      </c>
      <c r="AC19" s="3">
        <v>6.7349031519998764E-6</v>
      </c>
      <c r="AD19" s="8">
        <v>6.3114898526199991E-4</v>
      </c>
      <c r="AE19" s="3"/>
      <c r="AF19" s="7">
        <v>2.5596567114349997E-4</v>
      </c>
      <c r="AG19" s="3">
        <v>-4.7370145963499991E-4</v>
      </c>
      <c r="AH19" s="3">
        <v>3.2106556684700005E-4</v>
      </c>
      <c r="AI19" s="3">
        <v>-7.2655508911999864E-5</v>
      </c>
      <c r="AJ19" s="3">
        <v>-1.0061950880074998E-3</v>
      </c>
      <c r="AK19" s="8">
        <v>-2.4112347841315001E-3</v>
      </c>
      <c r="AL19" s="3"/>
      <c r="AM19" s="7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-0.63776999999999995</v>
      </c>
      <c r="AT19" s="3">
        <v>0.71501999999999999</v>
      </c>
      <c r="AU19" s="3">
        <v>-0.28636</v>
      </c>
      <c r="AV19" s="3">
        <v>0</v>
      </c>
      <c r="AW19" s="3">
        <v>0</v>
      </c>
      <c r="AX19" s="8">
        <v>0</v>
      </c>
      <c r="BA19" s="3"/>
      <c r="BD19" s="7"/>
      <c r="BE19" s="3"/>
      <c r="BF19" s="3"/>
    </row>
    <row r="20" spans="1:58">
      <c r="A20" s="3"/>
      <c r="B20" s="7">
        <v>-1.2999999999999999E-4</v>
      </c>
      <c r="C20" s="3">
        <v>5.2999999999999998E-4</v>
      </c>
      <c r="D20" s="3">
        <v>1.32E-3</v>
      </c>
      <c r="E20" s="3">
        <v>3.7299999999999998E-3</v>
      </c>
      <c r="F20" s="3">
        <v>-5.9000000000000003E-4</v>
      </c>
      <c r="G20" s="3">
        <v>2.8E-3</v>
      </c>
      <c r="H20" s="3">
        <v>-0.22111</v>
      </c>
      <c r="I20" s="3">
        <v>-0.41200999999999999</v>
      </c>
      <c r="J20" s="3">
        <v>6.4527700000000001</v>
      </c>
      <c r="K20" s="3">
        <v>3.16E-3</v>
      </c>
      <c r="L20" s="3">
        <v>-1.92E-3</v>
      </c>
      <c r="M20" s="8">
        <v>4.0899999999999999E-3</v>
      </c>
      <c r="N20" s="3"/>
      <c r="O20" s="3"/>
      <c r="P20" s="3"/>
      <c r="Q20" s="3"/>
      <c r="R20" s="3"/>
      <c r="S20" s="7">
        <v>-1.0281653771630002E-3</v>
      </c>
      <c r="T20" s="3">
        <v>3.1550864279700013E-4</v>
      </c>
      <c r="U20" s="3">
        <v>4.4506974207300003E-4</v>
      </c>
      <c r="V20" s="3">
        <v>1.8555083892500004E-4</v>
      </c>
      <c r="W20" s="3">
        <v>-1.4037966408589997E-3</v>
      </c>
      <c r="X20" s="3">
        <v>2.6663115248410003E-3</v>
      </c>
      <c r="Y20" s="7">
        <v>-1.2043030200691263</v>
      </c>
      <c r="Z20" s="3">
        <v>0.94811675656904604</v>
      </c>
      <c r="AA20" s="3">
        <v>4.358815933741929</v>
      </c>
      <c r="AB20" s="3">
        <v>-1.7240245206280001E-3</v>
      </c>
      <c r="AC20" s="3">
        <v>-3.6798440995989999E-3</v>
      </c>
      <c r="AD20" s="8">
        <v>-4.3804597243899995E-4</v>
      </c>
      <c r="AE20" s="3"/>
      <c r="AF20" s="7">
        <v>-1.0357066483505E-3</v>
      </c>
      <c r="AG20" s="3">
        <v>3.2106556684700005E-4</v>
      </c>
      <c r="AH20" s="3">
        <v>4.4506974207299998E-4</v>
      </c>
      <c r="AI20" s="3">
        <v>1.8407258937799982E-4</v>
      </c>
      <c r="AJ20" s="3">
        <v>-1.4030739466534999E-3</v>
      </c>
      <c r="AK20" s="8">
        <v>2.6609241591865002E-3</v>
      </c>
      <c r="AL20" s="3"/>
      <c r="AM20" s="7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0.52275000000000005</v>
      </c>
      <c r="AT20" s="3">
        <v>0.67486999999999997</v>
      </c>
      <c r="AU20" s="3">
        <v>0.52085000000000004</v>
      </c>
      <c r="AV20" s="3">
        <v>0</v>
      </c>
      <c r="AW20" s="3">
        <v>0</v>
      </c>
      <c r="AX20" s="8">
        <v>0</v>
      </c>
      <c r="BA20" s="3"/>
      <c r="BD20" s="7"/>
      <c r="BE20" s="3"/>
      <c r="BF20" s="3"/>
    </row>
    <row r="21" spans="1:58">
      <c r="A21" s="3"/>
      <c r="B21" s="7">
        <v>-6.0000000000000002E-5</v>
      </c>
      <c r="C21" s="3">
        <v>-6.0999999999999997E-4</v>
      </c>
      <c r="D21" s="3">
        <v>-3.7299999999999998E-3</v>
      </c>
      <c r="E21" s="3">
        <v>-5.64E-3</v>
      </c>
      <c r="F21" s="3">
        <v>5.2100000000000002E-3</v>
      </c>
      <c r="G21" s="3">
        <v>-5.7099999999999998E-3</v>
      </c>
      <c r="H21" s="3">
        <v>-2.0600000000000002E-3</v>
      </c>
      <c r="I21" s="3">
        <v>8.4999999999999995E-4</v>
      </c>
      <c r="J21" s="3">
        <v>3.16E-3</v>
      </c>
      <c r="K21" s="3">
        <v>3.7497799999999999</v>
      </c>
      <c r="L21" s="3">
        <v>1.06318</v>
      </c>
      <c r="M21" s="8">
        <v>-0.19774</v>
      </c>
      <c r="N21" s="3"/>
      <c r="O21" s="3"/>
      <c r="P21" s="3"/>
      <c r="Q21" s="3"/>
      <c r="R21" s="3"/>
      <c r="S21" s="7">
        <v>-4.4894957165900011E-4</v>
      </c>
      <c r="T21" s="3">
        <v>8.573790946899997E-5</v>
      </c>
      <c r="U21" s="3">
        <v>-1.8259433983099996E-4</v>
      </c>
      <c r="V21" s="3">
        <v>2.2025113135059997E-3</v>
      </c>
      <c r="W21" s="3">
        <v>-5.0223045331400026E-4</v>
      </c>
      <c r="X21" s="3">
        <v>1.4638860745660003E-3</v>
      </c>
      <c r="Y21" s="7">
        <v>7.5128797648599992E-4</v>
      </c>
      <c r="Z21" s="3">
        <v>1.2216207173620002E-3</v>
      </c>
      <c r="AA21" s="3">
        <v>-1.7240245206280003E-3</v>
      </c>
      <c r="AB21" s="3">
        <v>4.9087432509400344</v>
      </c>
      <c r="AC21" s="3">
        <v>1.215360609537572</v>
      </c>
      <c r="AD21" s="8">
        <v>0.90396175645460741</v>
      </c>
      <c r="AE21" s="3"/>
      <c r="AF21" s="7">
        <v>-4.5025109256750025E-4</v>
      </c>
      <c r="AG21" s="3">
        <v>7.2655508912000026E-5</v>
      </c>
      <c r="AH21" s="3">
        <v>-1.8407258937799993E-4</v>
      </c>
      <c r="AI21" s="3">
        <v>2.2025113135059997E-3</v>
      </c>
      <c r="AJ21" s="3">
        <v>-5.2384345076099924E-4</v>
      </c>
      <c r="AK21" s="8">
        <v>1.4574710439529998E-3</v>
      </c>
      <c r="AL21" s="3"/>
      <c r="AM21" s="7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f t="array" ref="AV21:AX23">O16:Q18</f>
        <v>0.56567000000000001</v>
      </c>
      <c r="AW21" s="3">
        <v>0.18249000000000001</v>
      </c>
      <c r="AX21" s="8">
        <v>-0.80418000000000001</v>
      </c>
      <c r="BA21" s="3"/>
      <c r="BD21" s="7"/>
      <c r="BE21" s="3"/>
      <c r="BF21" s="3"/>
    </row>
    <row r="22" spans="1:58">
      <c r="A22" s="3"/>
      <c r="B22" s="7">
        <v>-3.13E-3</v>
      </c>
      <c r="C22" s="3">
        <v>7.5000000000000002E-4</v>
      </c>
      <c r="D22" s="3">
        <v>5.9000000000000003E-4</v>
      </c>
      <c r="E22" s="3">
        <v>5.1399999999999996E-3</v>
      </c>
      <c r="F22" s="3">
        <v>7.7999999999999999E-4</v>
      </c>
      <c r="G22" s="3">
        <v>2.5600000000000002E-3</v>
      </c>
      <c r="H22" s="3">
        <v>-2.0799999999999998E-3</v>
      </c>
      <c r="I22" s="3">
        <v>-1.7099999999999999E-3</v>
      </c>
      <c r="J22" s="3">
        <v>-1.92E-3</v>
      </c>
      <c r="K22" s="3">
        <v>1.06318</v>
      </c>
      <c r="L22" s="3">
        <v>10.369680000000001</v>
      </c>
      <c r="M22" s="8">
        <v>0.14788999999999999</v>
      </c>
      <c r="N22" s="3"/>
      <c r="O22" s="3"/>
      <c r="P22" s="3"/>
      <c r="Q22" s="3"/>
      <c r="R22" s="3"/>
      <c r="S22" s="7">
        <v>-3.925582604132E-3</v>
      </c>
      <c r="T22" s="3">
        <v>1.0045311761759999E-3</v>
      </c>
      <c r="U22" s="3">
        <v>1.4023512524479996E-3</v>
      </c>
      <c r="V22" s="3">
        <v>-5.4545644820799908E-4</v>
      </c>
      <c r="W22" s="3">
        <v>-9.9406518077559992E-3</v>
      </c>
      <c r="X22" s="3">
        <v>5.4962652262280001E-3</v>
      </c>
      <c r="Y22" s="7">
        <v>3.2838295756109997E-3</v>
      </c>
      <c r="Z22" s="3">
        <v>6.7349031519997951E-6</v>
      </c>
      <c r="AA22" s="3">
        <v>-3.6798440995989999E-3</v>
      </c>
      <c r="AB22" s="3">
        <v>1.2153606095375722</v>
      </c>
      <c r="AC22" s="3">
        <v>6.105668655132793</v>
      </c>
      <c r="AD22" s="8">
        <v>3.1216232934738515</v>
      </c>
      <c r="AE22" s="3"/>
      <c r="AF22" s="7">
        <v>-3.9274616047500002E-3</v>
      </c>
      <c r="AG22" s="3">
        <v>1.0061950880074998E-3</v>
      </c>
      <c r="AH22" s="3">
        <v>1.4030739466534996E-3</v>
      </c>
      <c r="AI22" s="3">
        <v>-5.2384345076100021E-4</v>
      </c>
      <c r="AJ22" s="3">
        <v>-9.9406518077559992E-3</v>
      </c>
      <c r="AK22" s="8">
        <v>5.5234262914380002E-3</v>
      </c>
      <c r="AL22" s="3"/>
      <c r="AM22" s="7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-0.63776999999999995</v>
      </c>
      <c r="AW22" s="3">
        <v>0.71501999999999999</v>
      </c>
      <c r="AX22" s="8">
        <v>-0.28636</v>
      </c>
      <c r="BA22" s="3"/>
      <c r="BD22" s="7"/>
      <c r="BE22" s="3"/>
      <c r="BF22" s="3"/>
    </row>
    <row r="23" spans="1:58" ht="15" thickBot="1">
      <c r="A23" s="3"/>
      <c r="B23" s="9">
        <v>-2.5000000000000001E-4</v>
      </c>
      <c r="C23" s="10">
        <v>-8.0000000000000007E-5</v>
      </c>
      <c r="D23" s="10">
        <v>-2.7899999999999999E-3</v>
      </c>
      <c r="E23" s="10">
        <v>-5.7000000000000002E-3</v>
      </c>
      <c r="F23" s="10">
        <v>2.5600000000000002E-3</v>
      </c>
      <c r="G23" s="10">
        <v>-2.3600000000000001E-3</v>
      </c>
      <c r="H23" s="10">
        <v>-3.6000000000000002E-4</v>
      </c>
      <c r="I23" s="10">
        <v>4.0000000000000002E-4</v>
      </c>
      <c r="J23" s="10">
        <v>4.0899999999999999E-3</v>
      </c>
      <c r="K23" s="10">
        <v>-0.19774</v>
      </c>
      <c r="L23" s="10">
        <v>0.14788999999999999</v>
      </c>
      <c r="M23" s="11">
        <v>4.6505599999999996</v>
      </c>
      <c r="N23" s="3"/>
      <c r="O23" s="3"/>
      <c r="P23" s="3"/>
      <c r="Q23" s="3"/>
      <c r="R23" s="3"/>
      <c r="S23" s="9">
        <v>1.156729468524E-3</v>
      </c>
      <c r="T23" s="10">
        <v>2.4147606393399999E-3</v>
      </c>
      <c r="U23" s="10">
        <v>-2.6555367935320001E-3</v>
      </c>
      <c r="V23" s="10">
        <v>1.4510560133399995E-3</v>
      </c>
      <c r="W23" s="10">
        <v>5.5505873566480003E-3</v>
      </c>
      <c r="X23" s="10">
        <v>5.1813848688799977E-4</v>
      </c>
      <c r="Y23" s="9">
        <v>-3.6002819636980006E-3</v>
      </c>
      <c r="Z23" s="10">
        <v>6.3114898526200002E-4</v>
      </c>
      <c r="AA23" s="10">
        <v>-4.3804597243899995E-4</v>
      </c>
      <c r="AB23" s="10">
        <v>0.90396175645460741</v>
      </c>
      <c r="AC23" s="10">
        <v>3.1216232934738519</v>
      </c>
      <c r="AD23" s="11">
        <v>7.7556291809975519</v>
      </c>
      <c r="AE23" s="3"/>
      <c r="AF23" s="9">
        <v>1.1577549072260005E-3</v>
      </c>
      <c r="AG23" s="10">
        <v>2.4112347841314997E-3</v>
      </c>
      <c r="AH23" s="10">
        <v>-2.6609241591865002E-3</v>
      </c>
      <c r="AI23" s="10">
        <v>1.4574710439529998E-3</v>
      </c>
      <c r="AJ23" s="10">
        <v>5.523426291438001E-3</v>
      </c>
      <c r="AK23" s="11">
        <v>5.1813848688799988E-4</v>
      </c>
      <c r="AL23" s="3"/>
      <c r="AM23" s="9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0.52275000000000005</v>
      </c>
      <c r="AW23" s="10">
        <v>0.67486999999999997</v>
      </c>
      <c r="AX23" s="11">
        <v>0.52085000000000004</v>
      </c>
      <c r="BA23" s="3"/>
      <c r="BD23" s="7"/>
      <c r="BE23" s="3"/>
      <c r="BF23" s="3"/>
    </row>
    <row r="24" spans="1:5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BA24" s="3"/>
      <c r="BD24" s="7"/>
      <c r="BE24" s="3"/>
      <c r="BF24" s="3"/>
    </row>
    <row r="25" spans="1:58" ht="15" thickBot="1">
      <c r="A25" s="3"/>
      <c r="B25" s="3" t="s">
        <v>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BA25" s="3"/>
      <c r="BD25" s="7"/>
      <c r="BE25" s="3"/>
      <c r="BF25" s="3"/>
    </row>
    <row r="26" spans="1:58">
      <c r="A26" s="3"/>
      <c r="B26" s="4">
        <v>3.2563900000000001</v>
      </c>
      <c r="C26" s="5">
        <v>0.6179</v>
      </c>
      <c r="D26" s="5">
        <v>0.56781999999999999</v>
      </c>
      <c r="E26" s="5">
        <v>2.0420000000000001E-2</v>
      </c>
      <c r="F26" s="5">
        <v>-9.1520000000000004E-2</v>
      </c>
      <c r="G26" s="5">
        <v>-0.11876</v>
      </c>
      <c r="H26" s="5">
        <v>-0.29553000000000001</v>
      </c>
      <c r="I26" s="5">
        <v>8.6349999999999996E-2</v>
      </c>
      <c r="J26" s="5">
        <v>-0.22883000000000001</v>
      </c>
      <c r="K26" s="5">
        <v>0.39917000000000002</v>
      </c>
      <c r="L26" s="5">
        <v>0.14285</v>
      </c>
      <c r="M26" s="6">
        <v>-0.22294</v>
      </c>
      <c r="N26" s="3"/>
      <c r="O26" s="4">
        <v>0.58733999999999997</v>
      </c>
      <c r="P26" s="5">
        <v>0.18307999999999999</v>
      </c>
      <c r="Q26" s="6">
        <v>-0.78835999999999995</v>
      </c>
      <c r="R26" s="3"/>
      <c r="S26" s="4">
        <f t="array" ref="S26:AD37">MMULT(MMULT(AM26:AX37,B26:M37),TRANSPOSE(AM26:AX37))</f>
        <v>5.3254323745815793</v>
      </c>
      <c r="T26" s="5">
        <v>1.6370747600582638</v>
      </c>
      <c r="U26" s="5">
        <v>-1.0215363560195221</v>
      </c>
      <c r="V26" s="5">
        <v>0.165104426857416</v>
      </c>
      <c r="W26" s="5">
        <v>-3.6647482620675992E-2</v>
      </c>
      <c r="X26" s="5">
        <v>-0.15499041678720799</v>
      </c>
      <c r="Y26" s="4">
        <v>-0.34466509240637</v>
      </c>
      <c r="Z26" s="5">
        <v>-0.55665345886494</v>
      </c>
      <c r="AA26" s="5">
        <v>-0.24554461958303198</v>
      </c>
      <c r="AB26" s="5">
        <v>0.23300344730246597</v>
      </c>
      <c r="AC26" s="5">
        <v>-8.5242452340719976E-3</v>
      </c>
      <c r="AD26" s="6">
        <v>-0.64733534866786391</v>
      </c>
      <c r="AE26" s="12" t="s">
        <v>45</v>
      </c>
      <c r="AF26" s="4">
        <f t="array" ref="AF26:AH28">0.5*(Y26:AA28+S32:U34)</f>
        <v>-0.34466509240637</v>
      </c>
      <c r="AG26" s="5">
        <v>-0.55682766658794203</v>
      </c>
      <c r="AH26" s="5">
        <v>-0.24524038546583549</v>
      </c>
      <c r="AI26" s="5">
        <f t="array" ref="AI26:AK28">0.5*(AB26:AD28-V32:X34)</f>
        <v>0.23356062066493899</v>
      </c>
      <c r="AJ26" s="5">
        <v>-9.0566034539345114E-3</v>
      </c>
      <c r="AK26" s="6">
        <v>-0.64808774245212142</v>
      </c>
      <c r="AL26" s="3"/>
      <c r="AM26" s="4">
        <f t="array" ref="AM26:AO28">O26:Q28</f>
        <v>0.58733999999999997</v>
      </c>
      <c r="AN26" s="5">
        <v>0.18307999999999999</v>
      </c>
      <c r="AO26" s="5">
        <v>-0.78835999999999995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6">
        <v>0</v>
      </c>
      <c r="BA26" s="3"/>
      <c r="BD26" s="7"/>
      <c r="BE26" s="3"/>
      <c r="BF26" s="3"/>
    </row>
    <row r="27" spans="1:58">
      <c r="A27" s="3"/>
      <c r="B27" s="7">
        <v>0.6179</v>
      </c>
      <c r="C27" s="3">
        <v>4.9754699999999996</v>
      </c>
      <c r="D27" s="3">
        <v>-0.23824999999999999</v>
      </c>
      <c r="E27" s="3">
        <v>1.6000000000000001E-4</v>
      </c>
      <c r="F27" s="3">
        <v>-0.15454000000000001</v>
      </c>
      <c r="G27" s="3">
        <v>-0.19425999999999999</v>
      </c>
      <c r="H27" s="3">
        <v>8.6379999999999998E-2</v>
      </c>
      <c r="I27" s="3">
        <v>-0.87197999999999998</v>
      </c>
      <c r="J27" s="3">
        <v>0.65568000000000004</v>
      </c>
      <c r="K27" s="3">
        <v>-0.40744999999999998</v>
      </c>
      <c r="L27" s="3">
        <v>-0.76675000000000004</v>
      </c>
      <c r="M27" s="8">
        <v>-0.71172999999999997</v>
      </c>
      <c r="N27" s="3"/>
      <c r="O27" s="7">
        <v>-0.62841999999999998</v>
      </c>
      <c r="P27" s="3">
        <v>0.71699000000000002</v>
      </c>
      <c r="Q27" s="8">
        <v>-0.30168</v>
      </c>
      <c r="R27" s="3"/>
      <c r="S27" s="7">
        <v>1.6370747600582636</v>
      </c>
      <c r="T27" s="3">
        <v>4.2436792354313031</v>
      </c>
      <c r="U27" s="3">
        <v>-0.13597111473857804</v>
      </c>
      <c r="V27" s="3">
        <v>6.8196320738135974E-2</v>
      </c>
      <c r="W27" s="3">
        <v>-1.1492638786542008E-2</v>
      </c>
      <c r="X27" s="3">
        <v>-9.5924096763755989E-2</v>
      </c>
      <c r="Y27" s="7">
        <v>-0.55700187431094406</v>
      </c>
      <c r="Z27" s="3">
        <v>-1.050135563585612</v>
      </c>
      <c r="AA27" s="3">
        <v>-3.2181347063931942E-2</v>
      </c>
      <c r="AB27" s="3">
        <v>-0.167155932098495</v>
      </c>
      <c r="AC27" s="3">
        <v>1.4303199478905904E-2</v>
      </c>
      <c r="AD27" s="8">
        <v>-1.1159488617934141</v>
      </c>
      <c r="AE27" s="3"/>
      <c r="AF27" s="7">
        <v>-0.55682766658794203</v>
      </c>
      <c r="AG27" s="3">
        <v>-1.050135563585612</v>
      </c>
      <c r="AH27" s="3">
        <v>-3.2338742873101012E-2</v>
      </c>
      <c r="AI27" s="3">
        <v>-0.16611605829628751</v>
      </c>
      <c r="AJ27" s="3">
        <v>1.3599869302522924E-2</v>
      </c>
      <c r="AK27" s="8">
        <v>-1.1169562499119741</v>
      </c>
      <c r="AL27" s="3"/>
      <c r="AM27" s="7">
        <v>-0.62841999999999998</v>
      </c>
      <c r="AN27" s="3">
        <v>0.71699000000000002</v>
      </c>
      <c r="AO27" s="3">
        <v>-0.30168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8">
        <v>0</v>
      </c>
      <c r="BA27" s="3"/>
      <c r="BD27" s="7"/>
      <c r="BE27" s="3"/>
      <c r="BF27" s="3"/>
    </row>
    <row r="28" spans="1:58" ht="15" thickBot="1">
      <c r="A28" s="3"/>
      <c r="B28" s="7">
        <v>0.56781999999999999</v>
      </c>
      <c r="C28" s="3">
        <v>-0.23824999999999999</v>
      </c>
      <c r="D28" s="3">
        <v>7.0143399999999998</v>
      </c>
      <c r="E28" s="3">
        <v>-3.6700000000000003E-2</v>
      </c>
      <c r="F28" s="3">
        <v>2.315E-2</v>
      </c>
      <c r="G28" s="3">
        <v>0.1229</v>
      </c>
      <c r="H28" s="3">
        <v>-0.22842000000000001</v>
      </c>
      <c r="I28" s="3">
        <v>0.65849999999999997</v>
      </c>
      <c r="J28" s="3">
        <v>-0.40710000000000002</v>
      </c>
      <c r="K28" s="3">
        <v>0.44090000000000001</v>
      </c>
      <c r="L28" s="3">
        <v>0.43286000000000002</v>
      </c>
      <c r="M28" s="8">
        <v>0.33979999999999999</v>
      </c>
      <c r="N28" s="3"/>
      <c r="O28" s="9">
        <v>0.51000999999999996</v>
      </c>
      <c r="P28" s="10">
        <v>0.67261000000000004</v>
      </c>
      <c r="Q28" s="11">
        <v>0.53617000000000004</v>
      </c>
      <c r="R28" s="3"/>
      <c r="S28" s="7">
        <v>-1.0215363560195221</v>
      </c>
      <c r="T28" s="3">
        <v>-0.13597111473857781</v>
      </c>
      <c r="U28" s="3">
        <v>5.6770416359871705</v>
      </c>
      <c r="V28" s="3">
        <v>6.8128241020475988E-2</v>
      </c>
      <c r="W28" s="3">
        <v>-5.5529996520409013E-2</v>
      </c>
      <c r="X28" s="3">
        <v>-0.16483077530456702</v>
      </c>
      <c r="Y28" s="7">
        <v>-0.24493615134863903</v>
      </c>
      <c r="Z28" s="3">
        <v>-3.2496138682269998E-2</v>
      </c>
      <c r="AA28" s="3">
        <v>-0.17980605443125997</v>
      </c>
      <c r="AB28" s="3">
        <v>0.38165626570049199</v>
      </c>
      <c r="AC28" s="3">
        <v>-0.13240464166799404</v>
      </c>
      <c r="AD28" s="8">
        <v>-0.27758645766796597</v>
      </c>
      <c r="AE28" s="3"/>
      <c r="AF28" s="7">
        <v>-0.24524038546583549</v>
      </c>
      <c r="AG28" s="3">
        <v>-3.2338742873100998E-2</v>
      </c>
      <c r="AH28" s="3">
        <v>-0.17980605443125999</v>
      </c>
      <c r="AI28" s="3">
        <v>0.38242160413294701</v>
      </c>
      <c r="AJ28" s="3">
        <v>-0.13273915773579853</v>
      </c>
      <c r="AK28" s="8">
        <v>-0.27756110549539048</v>
      </c>
      <c r="AL28" s="3"/>
      <c r="AM28" s="7">
        <v>0.51000999999999996</v>
      </c>
      <c r="AN28" s="3">
        <v>0.67261000000000004</v>
      </c>
      <c r="AO28" s="3">
        <v>0.53617000000000004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8">
        <v>0</v>
      </c>
      <c r="BA28" s="3"/>
      <c r="BD28" s="7"/>
      <c r="BE28" s="3"/>
      <c r="BF28" s="3"/>
    </row>
    <row r="29" spans="1:58" ht="15" thickBot="1">
      <c r="A29" s="3"/>
      <c r="B29" s="7">
        <v>2.0420000000000001E-2</v>
      </c>
      <c r="C29" s="3">
        <v>1.6000000000000001E-4</v>
      </c>
      <c r="D29" s="3">
        <v>-3.6700000000000003E-2</v>
      </c>
      <c r="E29" s="3">
        <v>3.68146</v>
      </c>
      <c r="F29" s="3">
        <v>1.08433</v>
      </c>
      <c r="G29" s="3">
        <v>-0.11308</v>
      </c>
      <c r="H29" s="3">
        <v>-0.39960000000000001</v>
      </c>
      <c r="I29" s="3">
        <v>0.40688999999999997</v>
      </c>
      <c r="J29" s="3">
        <v>-0.44019000000000003</v>
      </c>
      <c r="K29" s="3">
        <v>0.44414999999999999</v>
      </c>
      <c r="L29" s="3">
        <v>0.56366000000000005</v>
      </c>
      <c r="M29" s="8">
        <v>0.14749000000000001</v>
      </c>
      <c r="N29" s="3"/>
      <c r="O29" s="3"/>
      <c r="P29" s="3"/>
      <c r="Q29" s="3"/>
      <c r="R29" s="3"/>
      <c r="S29" s="7">
        <v>0.165104426857416</v>
      </c>
      <c r="T29" s="3">
        <v>6.8196320738136001E-2</v>
      </c>
      <c r="U29" s="3">
        <v>6.8128241020475988E-2</v>
      </c>
      <c r="V29" s="3">
        <v>4.7906998082050309</v>
      </c>
      <c r="W29" s="3">
        <v>1.6103769261051422</v>
      </c>
      <c r="X29" s="3">
        <v>1.2708229024825217</v>
      </c>
      <c r="Y29" s="7">
        <v>-0.23411779402741198</v>
      </c>
      <c r="Z29" s="3">
        <v>0.16507618449407999</v>
      </c>
      <c r="AA29" s="3">
        <v>-0.38318694256540198</v>
      </c>
      <c r="AB29" s="3">
        <v>0.42286997322832598</v>
      </c>
      <c r="AC29" s="3">
        <v>4.2970051553032088E-2</v>
      </c>
      <c r="AD29" s="8">
        <v>5.1321920802893967E-2</v>
      </c>
      <c r="AE29" s="3"/>
      <c r="AF29" s="7">
        <f t="array" ref="AF29:AH31">0.5*(Y29:AA31-S35:U37)</f>
        <v>-0.23356062066493899</v>
      </c>
      <c r="AG29" s="3">
        <v>0.16611605829628751</v>
      </c>
      <c r="AH29" s="3">
        <v>-0.38242160413294701</v>
      </c>
      <c r="AI29" s="3">
        <f t="array" ref="AI29:AK31">0.5*(AB29:AD31+V35:X37)</f>
        <v>0.42286997322832598</v>
      </c>
      <c r="AJ29" s="3">
        <v>4.2650416346893566E-2</v>
      </c>
      <c r="AK29" s="8">
        <v>5.2355944034280996E-2</v>
      </c>
      <c r="AL29" s="3"/>
      <c r="AM29" s="7">
        <v>0</v>
      </c>
      <c r="AN29" s="3">
        <v>0</v>
      </c>
      <c r="AO29" s="3">
        <v>0</v>
      </c>
      <c r="AP29" s="3">
        <f t="array" ref="AP29:AR31">O26:Q28</f>
        <v>0.58733999999999997</v>
      </c>
      <c r="AQ29" s="3">
        <v>0.18307999999999999</v>
      </c>
      <c r="AR29" s="3">
        <v>-0.78835999999999995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8">
        <v>0</v>
      </c>
      <c r="BA29" s="3"/>
      <c r="BD29" s="9"/>
      <c r="BE29" s="10"/>
      <c r="BF29" s="10"/>
    </row>
    <row r="30" spans="1:58" ht="15" thickBot="1">
      <c r="A30" s="3"/>
      <c r="B30" s="7">
        <v>-9.1520000000000004E-2</v>
      </c>
      <c r="C30" s="3">
        <v>-0.15454000000000001</v>
      </c>
      <c r="D30" s="3">
        <v>2.315E-2</v>
      </c>
      <c r="E30" s="3">
        <v>1.08433</v>
      </c>
      <c r="F30" s="3">
        <v>11.630750000000001</v>
      </c>
      <c r="G30" s="3">
        <v>-0.15254000000000001</v>
      </c>
      <c r="H30" s="3">
        <v>-0.14265</v>
      </c>
      <c r="I30" s="3">
        <v>0.77098</v>
      </c>
      <c r="J30" s="3">
        <v>-0.43351000000000001</v>
      </c>
      <c r="K30" s="3">
        <v>0.56474999999999997</v>
      </c>
      <c r="L30" s="3">
        <v>0.42593999999999999</v>
      </c>
      <c r="M30" s="8">
        <v>0.33872999999999998</v>
      </c>
      <c r="N30" s="3"/>
      <c r="O30" s="4">
        <v>0.58738999999999997</v>
      </c>
      <c r="P30" s="5">
        <v>0.18506</v>
      </c>
      <c r="Q30" s="6">
        <v>-0.78786</v>
      </c>
      <c r="R30" s="3"/>
      <c r="S30" s="7">
        <v>-3.6647482620675999E-2</v>
      </c>
      <c r="T30" s="3">
        <v>-1.1492638786541996E-2</v>
      </c>
      <c r="U30" s="3">
        <v>-5.5529996520409013E-2</v>
      </c>
      <c r="V30" s="3">
        <v>1.6103769261051422</v>
      </c>
      <c r="W30" s="3">
        <v>6.8814411689044563</v>
      </c>
      <c r="X30" s="3">
        <v>3.679646036615106</v>
      </c>
      <c r="Y30" s="7">
        <v>9.5889616737969835E-3</v>
      </c>
      <c r="Z30" s="3">
        <v>-1.2896539126140021E-2</v>
      </c>
      <c r="AA30" s="3">
        <v>0.13307367380360302</v>
      </c>
      <c r="AB30" s="3">
        <v>4.2330781140755003E-2</v>
      </c>
      <c r="AC30" s="3">
        <v>-0.150349313935524</v>
      </c>
      <c r="AD30" s="8">
        <v>-7.5016652975717038E-2</v>
      </c>
      <c r="AE30" s="3"/>
      <c r="AF30" s="7">
        <v>9.0566034539345044E-3</v>
      </c>
      <c r="AG30" s="3">
        <v>-1.359986930252299E-2</v>
      </c>
      <c r="AH30" s="3">
        <v>0.13273915773579853</v>
      </c>
      <c r="AI30" s="3">
        <v>4.2650416346893517E-2</v>
      </c>
      <c r="AJ30" s="3">
        <v>-0.15034931393552403</v>
      </c>
      <c r="AK30" s="8">
        <v>-7.5533646936558507E-2</v>
      </c>
      <c r="AL30" s="3"/>
      <c r="AM30" s="7">
        <v>0</v>
      </c>
      <c r="AN30" s="3">
        <v>0</v>
      </c>
      <c r="AO30" s="3">
        <v>0</v>
      </c>
      <c r="AP30" s="3">
        <v>-0.62841999999999998</v>
      </c>
      <c r="AQ30" s="3">
        <v>0.71699000000000002</v>
      </c>
      <c r="AR30" s="3">
        <v>-0.30168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8">
        <v>0</v>
      </c>
      <c r="BA30" s="3"/>
      <c r="BD30" s="3"/>
      <c r="BE30" s="3"/>
      <c r="BF30" s="3"/>
    </row>
    <row r="31" spans="1:58" ht="15" thickBot="1">
      <c r="A31" s="3"/>
      <c r="B31" s="7">
        <v>-0.11876</v>
      </c>
      <c r="C31" s="3">
        <v>-0.19425999999999999</v>
      </c>
      <c r="D31" s="3">
        <v>0.1229</v>
      </c>
      <c r="E31" s="3">
        <v>-0.11308</v>
      </c>
      <c r="F31" s="3">
        <v>-0.15254000000000001</v>
      </c>
      <c r="G31" s="3">
        <v>4.4229599999999998</v>
      </c>
      <c r="H31" s="3">
        <v>0.22298000000000001</v>
      </c>
      <c r="I31" s="3">
        <v>0.71333000000000002</v>
      </c>
      <c r="J31" s="3">
        <v>-0.33835999999999999</v>
      </c>
      <c r="K31" s="3">
        <v>0.14806</v>
      </c>
      <c r="L31" s="3">
        <v>0.33676</v>
      </c>
      <c r="M31" s="8">
        <v>0.59250000000000003</v>
      </c>
      <c r="N31" s="3"/>
      <c r="O31" s="7">
        <v>-0.62861999999999996</v>
      </c>
      <c r="P31" s="3">
        <v>0.71745999999999999</v>
      </c>
      <c r="Q31" s="8">
        <v>-0.30014000000000002</v>
      </c>
      <c r="R31" s="3"/>
      <c r="S31" s="7">
        <v>-0.15499041678720801</v>
      </c>
      <c r="T31" s="3">
        <v>-9.5924096763756017E-2</v>
      </c>
      <c r="U31" s="3">
        <v>-0.16483077530456702</v>
      </c>
      <c r="V31" s="3">
        <v>1.2708229024825215</v>
      </c>
      <c r="W31" s="3">
        <v>3.6796460366151038</v>
      </c>
      <c r="X31" s="3">
        <v>8.062956956739324</v>
      </c>
      <c r="Y31" s="7">
        <v>0.64884013623637915</v>
      </c>
      <c r="Z31" s="3">
        <v>1.117963638030534</v>
      </c>
      <c r="AA31" s="3">
        <v>0.27753575332281505</v>
      </c>
      <c r="AB31" s="3">
        <v>5.338996726566797E-2</v>
      </c>
      <c r="AC31" s="3">
        <v>-7.6050640897400074E-2</v>
      </c>
      <c r="AD31" s="8">
        <v>1.1900626652503281</v>
      </c>
      <c r="AE31" s="3"/>
      <c r="AF31" s="9">
        <v>0.64808774245212164</v>
      </c>
      <c r="AG31" s="10">
        <v>1.1169562499119741</v>
      </c>
      <c r="AH31" s="10">
        <v>0.27756110549539059</v>
      </c>
      <c r="AI31" s="10">
        <v>5.2355944034280955E-2</v>
      </c>
      <c r="AJ31" s="10">
        <v>-7.553364693655848E-2</v>
      </c>
      <c r="AK31" s="11">
        <v>1.1900626652503281</v>
      </c>
      <c r="AL31" s="3"/>
      <c r="AM31" s="7">
        <v>0</v>
      </c>
      <c r="AN31" s="3">
        <v>0</v>
      </c>
      <c r="AO31" s="3">
        <v>0</v>
      </c>
      <c r="AP31" s="3">
        <v>0.51000999999999996</v>
      </c>
      <c r="AQ31" s="3">
        <v>0.67261000000000004</v>
      </c>
      <c r="AR31" s="3">
        <v>0.53617000000000004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8">
        <v>0</v>
      </c>
      <c r="BA31" s="3"/>
      <c r="BD31" s="4"/>
      <c r="BE31" s="5"/>
      <c r="BF31" s="5"/>
    </row>
    <row r="32" spans="1:58" ht="15" thickBot="1">
      <c r="A32" s="3"/>
      <c r="B32" s="7">
        <v>-0.29553000000000001</v>
      </c>
      <c r="C32" s="3">
        <v>8.6379999999999998E-2</v>
      </c>
      <c r="D32" s="3">
        <v>-0.22842000000000001</v>
      </c>
      <c r="E32" s="3">
        <v>-0.39960000000000001</v>
      </c>
      <c r="F32" s="3">
        <v>-0.14265</v>
      </c>
      <c r="G32" s="3">
        <v>0.22298000000000001</v>
      </c>
      <c r="H32" s="3">
        <v>3.2512799999999999</v>
      </c>
      <c r="I32" s="3">
        <v>0.62072000000000005</v>
      </c>
      <c r="J32" s="3">
        <v>0.57359000000000004</v>
      </c>
      <c r="K32" s="3">
        <v>-1.5180000000000001E-2</v>
      </c>
      <c r="L32" s="3">
        <v>9.1539999999999996E-2</v>
      </c>
      <c r="M32" s="8">
        <v>0.1137</v>
      </c>
      <c r="N32" s="3"/>
      <c r="O32" s="9">
        <v>0.50971</v>
      </c>
      <c r="P32" s="10">
        <v>0.67157</v>
      </c>
      <c r="Q32" s="11">
        <v>0.53776000000000002</v>
      </c>
      <c r="R32" s="3"/>
      <c r="S32" s="4">
        <v>-0.34466509240637</v>
      </c>
      <c r="T32" s="5">
        <v>-0.55700187431094406</v>
      </c>
      <c r="U32" s="5">
        <v>-0.24493615134863903</v>
      </c>
      <c r="V32" s="5">
        <v>-0.23411779402741198</v>
      </c>
      <c r="W32" s="5">
        <v>9.5889616737970251E-3</v>
      </c>
      <c r="X32" s="5">
        <v>0.64884013623637904</v>
      </c>
      <c r="Y32" s="4">
        <v>5.3156379632008397</v>
      </c>
      <c r="Z32" s="5">
        <v>1.6370867981944501</v>
      </c>
      <c r="AA32" s="5">
        <v>-1.0211656215201801</v>
      </c>
      <c r="AB32" s="5">
        <v>-0.158779553611272</v>
      </c>
      <c r="AC32" s="5">
        <v>4.2278680203663987E-2</v>
      </c>
      <c r="AD32" s="6">
        <v>0.15807229927492</v>
      </c>
      <c r="AE32" s="3" t="s">
        <v>46</v>
      </c>
      <c r="AF32" s="4">
        <f t="array" ref="AF32:AK37">TRANSPOSE(AF26:AK31)</f>
        <v>-0.34466509240637</v>
      </c>
      <c r="AG32" s="5">
        <v>-0.55682766658794203</v>
      </c>
      <c r="AH32" s="5">
        <v>-0.24524038546583549</v>
      </c>
      <c r="AI32" s="5">
        <v>-0.23356062066493899</v>
      </c>
      <c r="AJ32" s="5">
        <v>9.0566034539345044E-3</v>
      </c>
      <c r="AK32" s="6">
        <v>0.64808774245212164</v>
      </c>
      <c r="AL32" s="3"/>
      <c r="AM32" s="7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f t="array" ref="AS32:AU34">O30:Q32</f>
        <v>0.58738999999999997</v>
      </c>
      <c r="AT32" s="3">
        <v>0.18506</v>
      </c>
      <c r="AU32" s="3">
        <v>-0.78786</v>
      </c>
      <c r="AV32" s="3">
        <v>0</v>
      </c>
      <c r="AW32" s="3">
        <v>0</v>
      </c>
      <c r="AX32" s="8">
        <v>0</v>
      </c>
      <c r="BA32" s="3"/>
      <c r="BD32" s="7"/>
      <c r="BE32" s="3"/>
      <c r="BF32" s="3"/>
    </row>
    <row r="33" spans="1:58">
      <c r="A33" s="3"/>
      <c r="B33" s="7">
        <v>8.6349999999999996E-2</v>
      </c>
      <c r="C33" s="3">
        <v>-0.87197999999999998</v>
      </c>
      <c r="D33" s="3">
        <v>0.65849999999999997</v>
      </c>
      <c r="E33" s="3">
        <v>0.40688999999999997</v>
      </c>
      <c r="F33" s="3">
        <v>0.77098</v>
      </c>
      <c r="G33" s="3">
        <v>0.71333000000000002</v>
      </c>
      <c r="H33" s="3">
        <v>0.62072000000000005</v>
      </c>
      <c r="I33" s="3">
        <v>4.9779400000000003</v>
      </c>
      <c r="J33" s="3">
        <v>-0.23693</v>
      </c>
      <c r="K33" s="3">
        <v>6.4999999999999997E-4</v>
      </c>
      <c r="L33" s="3">
        <v>0.14946000000000001</v>
      </c>
      <c r="M33" s="8">
        <v>0.18837999999999999</v>
      </c>
      <c r="N33" s="3"/>
      <c r="O33" s="3"/>
      <c r="P33" s="3"/>
      <c r="Q33" s="3"/>
      <c r="R33" s="3"/>
      <c r="S33" s="7">
        <v>-0.55665345886494</v>
      </c>
      <c r="T33" s="3">
        <v>-1.050135563585612</v>
      </c>
      <c r="U33" s="3">
        <v>-3.2496138682270082E-2</v>
      </c>
      <c r="V33" s="3">
        <v>0.16507618449408001</v>
      </c>
      <c r="W33" s="3">
        <v>-1.2896539126139944E-2</v>
      </c>
      <c r="X33" s="3">
        <v>1.117963638030534</v>
      </c>
      <c r="Y33" s="7">
        <v>1.6370867981944506</v>
      </c>
      <c r="Z33" s="3">
        <v>4.237095167451324</v>
      </c>
      <c r="AA33" s="3">
        <v>-0.13478457727016369</v>
      </c>
      <c r="AB33" s="3">
        <v>-6.8849254826438028E-2</v>
      </c>
      <c r="AC33" s="3">
        <v>1.3610059033684001E-2</v>
      </c>
      <c r="AD33" s="8">
        <v>9.298559647482002E-2</v>
      </c>
      <c r="AE33" s="3"/>
      <c r="AF33" s="7">
        <v>-0.55682766658794203</v>
      </c>
      <c r="AG33" s="3">
        <v>-1.050135563585612</v>
      </c>
      <c r="AH33" s="3">
        <v>-3.2338742873100998E-2</v>
      </c>
      <c r="AI33" s="3">
        <v>0.16611605829628751</v>
      </c>
      <c r="AJ33" s="3">
        <v>-1.359986930252299E-2</v>
      </c>
      <c r="AK33" s="8">
        <v>1.1169562499119741</v>
      </c>
      <c r="AL33" s="3"/>
      <c r="AM33" s="7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-0.62861999999999996</v>
      </c>
      <c r="AT33" s="3">
        <v>0.71745999999999999</v>
      </c>
      <c r="AU33" s="3">
        <v>-0.30014000000000002</v>
      </c>
      <c r="AV33" s="3">
        <v>0</v>
      </c>
      <c r="AW33" s="3">
        <v>0</v>
      </c>
      <c r="AX33" s="8">
        <v>0</v>
      </c>
      <c r="BA33" s="3"/>
      <c r="BD33" s="7"/>
      <c r="BE33" s="3"/>
      <c r="BF33" s="3"/>
    </row>
    <row r="34" spans="1:58">
      <c r="A34" s="3"/>
      <c r="B34" s="7">
        <v>-0.22883000000000001</v>
      </c>
      <c r="C34" s="3">
        <v>0.65568000000000004</v>
      </c>
      <c r="D34" s="3">
        <v>-0.40710000000000002</v>
      </c>
      <c r="E34" s="3">
        <v>-0.44019000000000003</v>
      </c>
      <c r="F34" s="3">
        <v>-0.43351000000000001</v>
      </c>
      <c r="G34" s="3">
        <v>-0.33835999999999999</v>
      </c>
      <c r="H34" s="3">
        <v>0.57359000000000004</v>
      </c>
      <c r="I34" s="3">
        <v>-0.23693</v>
      </c>
      <c r="J34" s="3">
        <v>7.0083299999999999</v>
      </c>
      <c r="K34" s="3">
        <v>3.8679999999999999E-2</v>
      </c>
      <c r="L34" s="3">
        <v>-3.2590000000000001E-2</v>
      </c>
      <c r="M34" s="8">
        <v>-0.12155000000000001</v>
      </c>
      <c r="N34" s="3"/>
      <c r="O34" s="3"/>
      <c r="P34" s="3"/>
      <c r="Q34" s="3"/>
      <c r="R34" s="3"/>
      <c r="S34" s="7">
        <v>-0.24554461958303195</v>
      </c>
      <c r="T34" s="3">
        <v>-3.2181347063931991E-2</v>
      </c>
      <c r="U34" s="3">
        <v>-0.17980605443126002</v>
      </c>
      <c r="V34" s="3">
        <v>-0.38318694256540198</v>
      </c>
      <c r="W34" s="3">
        <v>0.13307367380360299</v>
      </c>
      <c r="X34" s="3">
        <v>0.27753575332281499</v>
      </c>
      <c r="Y34" s="7">
        <v>-1.0211656215201796</v>
      </c>
      <c r="Z34" s="3">
        <v>-0.13478457727016391</v>
      </c>
      <c r="AA34" s="3">
        <v>5.6847530115929068</v>
      </c>
      <c r="AB34" s="3">
        <v>-6.1937877721078977E-2</v>
      </c>
      <c r="AC34" s="3">
        <v>4.8682712512638004E-2</v>
      </c>
      <c r="AD34" s="8">
        <v>0.15790036884570496</v>
      </c>
      <c r="AE34" s="3"/>
      <c r="AF34" s="7">
        <v>-0.24524038546583549</v>
      </c>
      <c r="AG34" s="3">
        <v>-3.2338742873101012E-2</v>
      </c>
      <c r="AH34" s="3">
        <v>-0.17980605443125999</v>
      </c>
      <c r="AI34" s="3">
        <v>-0.38242160413294701</v>
      </c>
      <c r="AJ34" s="3">
        <v>0.13273915773579853</v>
      </c>
      <c r="AK34" s="8">
        <v>0.27756110549539059</v>
      </c>
      <c r="AL34" s="3"/>
      <c r="AM34" s="7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0.50971</v>
      </c>
      <c r="AT34" s="3">
        <v>0.67157</v>
      </c>
      <c r="AU34" s="3">
        <v>0.53776000000000002</v>
      </c>
      <c r="AV34" s="3">
        <v>0</v>
      </c>
      <c r="AW34" s="3">
        <v>0</v>
      </c>
      <c r="AX34" s="8">
        <v>0</v>
      </c>
      <c r="BA34" s="3"/>
      <c r="BD34" s="7"/>
      <c r="BE34" s="3"/>
      <c r="BF34" s="3"/>
    </row>
    <row r="35" spans="1:58">
      <c r="A35" s="3"/>
      <c r="B35" s="7">
        <v>0.39917000000000002</v>
      </c>
      <c r="C35" s="3">
        <v>-0.40744999999999998</v>
      </c>
      <c r="D35" s="3">
        <v>0.44090000000000001</v>
      </c>
      <c r="E35" s="3">
        <v>0.44414999999999999</v>
      </c>
      <c r="F35" s="3">
        <v>0.56474999999999997</v>
      </c>
      <c r="G35" s="3">
        <v>0.14806</v>
      </c>
      <c r="H35" s="3">
        <v>-1.5180000000000001E-2</v>
      </c>
      <c r="I35" s="3">
        <v>6.4999999999999997E-4</v>
      </c>
      <c r="J35" s="3">
        <v>3.8679999999999999E-2</v>
      </c>
      <c r="K35" s="3">
        <v>3.6635300000000002</v>
      </c>
      <c r="L35" s="3">
        <v>1.0833200000000001</v>
      </c>
      <c r="M35" s="8">
        <v>-0.11099000000000001</v>
      </c>
      <c r="N35" s="3"/>
      <c r="O35" s="3"/>
      <c r="P35" s="3"/>
      <c r="Q35" s="3"/>
      <c r="R35" s="3"/>
      <c r="S35" s="7">
        <v>0.233003447302466</v>
      </c>
      <c r="T35" s="3">
        <v>-0.16715593209849505</v>
      </c>
      <c r="U35" s="3">
        <v>0.38165626570049205</v>
      </c>
      <c r="V35" s="3">
        <v>0.42286997322832598</v>
      </c>
      <c r="W35" s="3">
        <v>4.2330781140755044E-2</v>
      </c>
      <c r="X35" s="3">
        <v>5.3389967265668026E-2</v>
      </c>
      <c r="Y35" s="7">
        <v>-0.158779553611272</v>
      </c>
      <c r="Z35" s="3">
        <v>-6.8849254826438E-2</v>
      </c>
      <c r="AA35" s="3">
        <v>-6.1937877721078977E-2</v>
      </c>
      <c r="AB35" s="3">
        <v>4.7896133378724093</v>
      </c>
      <c r="AC35" s="3">
        <v>1.6333079000083639</v>
      </c>
      <c r="AD35" s="8">
        <v>1.2815237204509191</v>
      </c>
      <c r="AE35" s="3"/>
      <c r="AF35" s="7">
        <v>0.23356062066493899</v>
      </c>
      <c r="AG35" s="3">
        <v>-0.16611605829628751</v>
      </c>
      <c r="AH35" s="3">
        <v>0.38242160413294701</v>
      </c>
      <c r="AI35" s="3">
        <v>0.42286997322832598</v>
      </c>
      <c r="AJ35" s="3">
        <v>4.2650416346893517E-2</v>
      </c>
      <c r="AK35" s="8">
        <v>5.2355944034280955E-2</v>
      </c>
      <c r="AL35" s="3"/>
      <c r="AM35" s="7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f t="array" ref="AV35:AX37">O30:Q32</f>
        <v>0.58738999999999997</v>
      </c>
      <c r="AW35" s="3">
        <v>0.18506</v>
      </c>
      <c r="AX35" s="8">
        <v>-0.78786</v>
      </c>
      <c r="BA35" s="3"/>
      <c r="BD35" s="7"/>
      <c r="BE35" s="3"/>
      <c r="BF35" s="3"/>
    </row>
    <row r="36" spans="1:58">
      <c r="A36" s="3"/>
      <c r="B36" s="7">
        <v>0.14285</v>
      </c>
      <c r="C36" s="3">
        <v>-0.76675000000000004</v>
      </c>
      <c r="D36" s="3">
        <v>0.43286000000000002</v>
      </c>
      <c r="E36" s="3">
        <v>0.56366000000000005</v>
      </c>
      <c r="F36" s="3">
        <v>0.42593999999999999</v>
      </c>
      <c r="G36" s="3">
        <v>0.33676</v>
      </c>
      <c r="H36" s="3">
        <v>9.1539999999999996E-2</v>
      </c>
      <c r="I36" s="3">
        <v>0.14946000000000001</v>
      </c>
      <c r="J36" s="3">
        <v>-3.2590000000000001E-2</v>
      </c>
      <c r="K36" s="3">
        <v>1.0833200000000001</v>
      </c>
      <c r="L36" s="3">
        <v>11.64195</v>
      </c>
      <c r="M36" s="8">
        <v>-0.16253000000000001</v>
      </c>
      <c r="N36" s="3"/>
      <c r="O36" s="3"/>
      <c r="P36" s="3"/>
      <c r="Q36" s="3"/>
      <c r="R36" s="3"/>
      <c r="S36" s="7">
        <v>-8.5242452340720254E-3</v>
      </c>
      <c r="T36" s="3">
        <v>1.4303199478905959E-2</v>
      </c>
      <c r="U36" s="3">
        <v>-0.13240464166799407</v>
      </c>
      <c r="V36" s="3">
        <v>4.2970051553032032E-2</v>
      </c>
      <c r="W36" s="3">
        <v>-0.15034931393552403</v>
      </c>
      <c r="X36" s="3">
        <v>-7.605064089739999E-2</v>
      </c>
      <c r="Y36" s="7">
        <v>4.2278680203663987E-2</v>
      </c>
      <c r="Z36" s="3">
        <v>1.3610059033684013E-2</v>
      </c>
      <c r="AA36" s="3">
        <v>4.8682712512638018E-2</v>
      </c>
      <c r="AB36" s="3">
        <v>1.6333079000083637</v>
      </c>
      <c r="AC36" s="3">
        <v>6.8891435208177345</v>
      </c>
      <c r="AD36" s="8">
        <v>3.686121524522799</v>
      </c>
      <c r="AE36" s="3"/>
      <c r="AF36" s="7">
        <v>-9.0566034539345114E-3</v>
      </c>
      <c r="AG36" s="3">
        <v>1.3599869302522924E-2</v>
      </c>
      <c r="AH36" s="3">
        <v>-0.13273915773579853</v>
      </c>
      <c r="AI36" s="3">
        <v>4.2650416346893566E-2</v>
      </c>
      <c r="AJ36" s="3">
        <v>-0.15034931393552403</v>
      </c>
      <c r="AK36" s="8">
        <v>-7.553364693655848E-2</v>
      </c>
      <c r="AL36" s="3"/>
      <c r="AM36" s="7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-0.62861999999999996</v>
      </c>
      <c r="AW36" s="3">
        <v>0.71745999999999999</v>
      </c>
      <c r="AX36" s="8">
        <v>-0.30014000000000002</v>
      </c>
      <c r="BA36" s="3"/>
      <c r="BD36" s="7"/>
      <c r="BE36" s="3"/>
      <c r="BF36" s="3"/>
    </row>
    <row r="37" spans="1:58" ht="15" thickBot="1">
      <c r="A37" s="3"/>
      <c r="B37" s="9">
        <v>-0.22294</v>
      </c>
      <c r="C37" s="10">
        <v>-0.71172999999999997</v>
      </c>
      <c r="D37" s="10">
        <v>0.33979999999999999</v>
      </c>
      <c r="E37" s="10">
        <v>0.14749000000000001</v>
      </c>
      <c r="F37" s="10">
        <v>0.33872999999999998</v>
      </c>
      <c r="G37" s="10">
        <v>0.59250000000000003</v>
      </c>
      <c r="H37" s="10">
        <v>0.1137</v>
      </c>
      <c r="I37" s="10">
        <v>0.18837999999999999</v>
      </c>
      <c r="J37" s="10">
        <v>-0.12155000000000001</v>
      </c>
      <c r="K37" s="10">
        <v>-0.11099000000000001</v>
      </c>
      <c r="L37" s="10">
        <v>-0.16253000000000001</v>
      </c>
      <c r="M37" s="11">
        <v>4.41622</v>
      </c>
      <c r="N37" s="3"/>
      <c r="O37" s="3"/>
      <c r="P37" s="3"/>
      <c r="Q37" s="3"/>
      <c r="R37" s="3"/>
      <c r="S37" s="9">
        <v>-0.64733534866786402</v>
      </c>
      <c r="T37" s="10">
        <v>-1.1159488617934141</v>
      </c>
      <c r="U37" s="10">
        <v>-0.27758645766796608</v>
      </c>
      <c r="V37" s="10">
        <v>5.1321920802893939E-2</v>
      </c>
      <c r="W37" s="10">
        <v>-7.5016652975716885E-2</v>
      </c>
      <c r="X37" s="10">
        <v>1.1900626652503281</v>
      </c>
      <c r="Y37" s="9">
        <v>0.15807229927492</v>
      </c>
      <c r="Z37" s="10">
        <v>9.2985596474819993E-2</v>
      </c>
      <c r="AA37" s="10">
        <v>0.15790036884570499</v>
      </c>
      <c r="AB37" s="10">
        <v>1.2815237204509196</v>
      </c>
      <c r="AC37" s="10">
        <v>3.6861215245227998</v>
      </c>
      <c r="AD37" s="11">
        <v>8.0429167331805083</v>
      </c>
      <c r="AE37" s="3"/>
      <c r="AF37" s="9">
        <v>-0.64808774245212142</v>
      </c>
      <c r="AG37" s="10">
        <v>-1.1169562499119741</v>
      </c>
      <c r="AH37" s="10">
        <v>-0.27756110549539048</v>
      </c>
      <c r="AI37" s="10">
        <v>5.2355944034280996E-2</v>
      </c>
      <c r="AJ37" s="10">
        <v>-7.5533646936558507E-2</v>
      </c>
      <c r="AK37" s="11">
        <v>1.1900626652503281</v>
      </c>
      <c r="AL37" s="3"/>
      <c r="AM37" s="9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0.50971</v>
      </c>
      <c r="AW37" s="10">
        <v>0.67157</v>
      </c>
      <c r="AX37" s="11">
        <v>0.53776000000000002</v>
      </c>
      <c r="BA37" s="3"/>
      <c r="BD37" s="7"/>
      <c r="BE37" s="3"/>
      <c r="BF37" s="3"/>
    </row>
    <row r="38" spans="1:5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BA38" s="3"/>
      <c r="BD38" s="7"/>
      <c r="BE38" s="3"/>
      <c r="BF38" s="3"/>
    </row>
    <row r="39" spans="1:58" ht="15" thickBot="1">
      <c r="A39" s="3"/>
      <c r="B39" s="3" t="s">
        <v>22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BA39" s="3"/>
      <c r="BD39" s="7"/>
      <c r="BE39" s="3"/>
      <c r="BF39" s="3"/>
    </row>
    <row r="40" spans="1:58">
      <c r="A40" s="3"/>
      <c r="B40" s="4">
        <v>1.5408299999999999</v>
      </c>
      <c r="C40" s="5">
        <v>0.45778000000000002</v>
      </c>
      <c r="D40" s="5">
        <v>-0.21951000000000001</v>
      </c>
      <c r="E40" s="5">
        <v>-1.82E-3</v>
      </c>
      <c r="F40" s="5">
        <v>6.3600000000000002E-3</v>
      </c>
      <c r="G40" s="5">
        <v>-1.75E-3</v>
      </c>
      <c r="H40" s="5">
        <v>6.8000000000000005E-4</v>
      </c>
      <c r="I40" s="5">
        <v>5.0000000000000001E-4</v>
      </c>
      <c r="J40" s="5">
        <v>1E-3</v>
      </c>
      <c r="K40" s="5">
        <v>-1.1900000000000001E-3</v>
      </c>
      <c r="L40" s="5">
        <v>-3.8500000000000001E-3</v>
      </c>
      <c r="M40" s="6">
        <v>1.1999999999999999E-3</v>
      </c>
      <c r="N40" s="3"/>
      <c r="O40" s="4">
        <v>0.56608999999999998</v>
      </c>
      <c r="P40" s="5">
        <v>0.18293000000000001</v>
      </c>
      <c r="Q40" s="6">
        <v>-0.80379</v>
      </c>
      <c r="R40" s="3"/>
      <c r="S40" s="4">
        <f t="array" ref="S40:AD51">MMULT(MMULT(AM40:AX51,B40:M51),TRANSPOSE(AM40:AX51))</f>
        <v>5.243460745353099</v>
      </c>
      <c r="T40" s="5">
        <v>1.8958109283204818</v>
      </c>
      <c r="U40" s="5">
        <v>-1.2003526895764527</v>
      </c>
      <c r="V40" s="5">
        <v>3.7490586174299999E-3</v>
      </c>
      <c r="W40" s="5">
        <v>9.7904627008500028E-4</v>
      </c>
      <c r="X40" s="5">
        <v>1.5338659533510001E-3</v>
      </c>
      <c r="Y40" s="4">
        <v>-2.1964696191379999E-3</v>
      </c>
      <c r="Z40" s="5">
        <v>6.4448365009999971E-4</v>
      </c>
      <c r="AA40" s="5">
        <v>2.526011173044E-3</v>
      </c>
      <c r="AB40" s="5">
        <v>3.3807926192510004E-3</v>
      </c>
      <c r="AC40" s="5">
        <v>-3.9252657977620004E-3</v>
      </c>
      <c r="AD40" s="6">
        <v>1.6573658981369999E-3</v>
      </c>
      <c r="AE40" s="12" t="s">
        <v>45</v>
      </c>
      <c r="AF40" s="4">
        <f t="array" ref="AF40:AH42">0.5*(Y40:AA42+S46:U48)</f>
        <v>-2.1964696191379999E-3</v>
      </c>
      <c r="AG40" s="5">
        <v>6.4216511393899983E-4</v>
      </c>
      <c r="AH40" s="5">
        <v>2.5293495766339998E-3</v>
      </c>
      <c r="AI40" s="5">
        <f t="array" ref="AI40:AK42">0.5*(AB40:AD42-V46:X48)</f>
        <v>3.3764108107375004E-3</v>
      </c>
      <c r="AJ40" s="5">
        <v>-3.9096501265395E-3</v>
      </c>
      <c r="AK40" s="6">
        <v>1.6515188387729999E-3</v>
      </c>
      <c r="AL40" s="3"/>
      <c r="AM40" s="4">
        <f t="array" ref="AM40:AO42">O40:Q42</f>
        <v>0.56608999999999998</v>
      </c>
      <c r="AN40" s="5">
        <v>0.18293000000000001</v>
      </c>
      <c r="AO40" s="5">
        <v>-0.80379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6">
        <v>0</v>
      </c>
      <c r="BA40" s="3"/>
      <c r="BD40" s="7"/>
      <c r="BE40" s="3"/>
      <c r="BF40" s="3"/>
    </row>
    <row r="41" spans="1:58">
      <c r="A41" s="3"/>
      <c r="B41" s="7">
        <v>0.45778000000000002</v>
      </c>
      <c r="C41" s="3">
        <v>5.0004999999999997</v>
      </c>
      <c r="D41" s="3">
        <v>-0.41398000000000001</v>
      </c>
      <c r="E41" s="3">
        <v>-6.9699999999999996E-3</v>
      </c>
      <c r="F41" s="3">
        <v>-2.0999999999999999E-3</v>
      </c>
      <c r="G41" s="3">
        <v>3.4299999999999999E-3</v>
      </c>
      <c r="H41" s="3">
        <v>5.1000000000000004E-4</v>
      </c>
      <c r="I41" s="3">
        <v>-7.2000000000000005E-4</v>
      </c>
      <c r="J41" s="3">
        <v>-2E-3</v>
      </c>
      <c r="K41" s="3">
        <v>-6.6E-4</v>
      </c>
      <c r="L41" s="3">
        <v>1.23E-3</v>
      </c>
      <c r="M41" s="8">
        <v>5.0000000000000001E-4</v>
      </c>
      <c r="N41" s="3"/>
      <c r="O41" s="7">
        <v>-0.63727999999999996</v>
      </c>
      <c r="P41" s="3">
        <v>0.71560999999999997</v>
      </c>
      <c r="Q41" s="8">
        <v>-0.28595999999999999</v>
      </c>
      <c r="R41" s="3"/>
      <c r="S41" s="7">
        <v>1.895810928320482</v>
      </c>
      <c r="T41" s="3">
        <v>3.3856938547753934</v>
      </c>
      <c r="U41" s="3">
        <v>0.94259696171906793</v>
      </c>
      <c r="V41" s="3">
        <v>-4.5677712714199993E-3</v>
      </c>
      <c r="W41" s="3">
        <v>-3.5872885659459998E-3</v>
      </c>
      <c r="X41" s="3">
        <v>-3.6140607899600007E-3</v>
      </c>
      <c r="Y41" s="7">
        <v>6.3984657777800004E-4</v>
      </c>
      <c r="Z41" s="3">
        <v>3.5606563569800002E-4</v>
      </c>
      <c r="AA41" s="3">
        <v>-9.4178979662900002E-4</v>
      </c>
      <c r="AB41" s="3">
        <v>2.8135405464489996E-3</v>
      </c>
      <c r="AC41" s="3">
        <v>1.3185425905500002E-3</v>
      </c>
      <c r="AD41" s="8">
        <v>3.2456952476180006E-3</v>
      </c>
      <c r="AE41" s="3"/>
      <c r="AF41" s="7">
        <v>6.4216511393900004E-4</v>
      </c>
      <c r="AG41" s="3">
        <v>3.5606563569800002E-4</v>
      </c>
      <c r="AH41" s="3">
        <v>-9.4780969843950001E-4</v>
      </c>
      <c r="AI41" s="3">
        <v>2.8459860110284997E-3</v>
      </c>
      <c r="AJ41" s="3">
        <v>1.3096084767570001E-3</v>
      </c>
      <c r="AK41" s="8">
        <v>3.2709672847090004E-3</v>
      </c>
      <c r="AL41" s="3"/>
      <c r="AM41" s="7">
        <v>-0.63727999999999996</v>
      </c>
      <c r="AN41" s="3">
        <v>0.71560999999999997</v>
      </c>
      <c r="AO41" s="3">
        <v>-0.28595999999999999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8">
        <v>0</v>
      </c>
      <c r="BA41" s="3"/>
      <c r="BD41" s="7"/>
      <c r="BE41" s="3"/>
      <c r="BF41" s="3"/>
    </row>
    <row r="42" spans="1:58" ht="15" thickBot="1">
      <c r="A42" s="3"/>
      <c r="B42" s="7">
        <v>-0.21951000000000001</v>
      </c>
      <c r="C42" s="3">
        <v>-0.41398000000000001</v>
      </c>
      <c r="D42" s="3">
        <v>6.4481999999999999</v>
      </c>
      <c r="E42" s="3">
        <v>-5.7299999999999999E-3</v>
      </c>
      <c r="F42" s="3">
        <v>9.8999999999999999E-4</v>
      </c>
      <c r="G42" s="3">
        <v>2.65E-3</v>
      </c>
      <c r="H42" s="3">
        <v>1.01E-3</v>
      </c>
      <c r="I42" s="3">
        <v>-2E-3</v>
      </c>
      <c r="J42" s="3">
        <v>-3.3600000000000001E-3</v>
      </c>
      <c r="K42" s="3">
        <v>-7.5599999999999999E-3</v>
      </c>
      <c r="L42" s="3">
        <v>-1.1000000000000001E-3</v>
      </c>
      <c r="M42" s="8">
        <v>1.8699999999999999E-3</v>
      </c>
      <c r="N42" s="3"/>
      <c r="O42" s="9">
        <v>0.52288999999999997</v>
      </c>
      <c r="P42" s="10">
        <v>0.67412000000000005</v>
      </c>
      <c r="Q42" s="11">
        <v>0.52166999999999997</v>
      </c>
      <c r="R42" s="3"/>
      <c r="S42" s="7">
        <v>-1.2003526895764529</v>
      </c>
      <c r="T42" s="3">
        <v>0.94259696171906848</v>
      </c>
      <c r="U42" s="3">
        <v>4.3603159900980213</v>
      </c>
      <c r="V42" s="3">
        <v>-6.6810599479799997E-3</v>
      </c>
      <c r="W42" s="3">
        <v>6.4472344075049998E-3</v>
      </c>
      <c r="X42" s="3">
        <v>-1.431773397980999E-3</v>
      </c>
      <c r="Y42" s="7">
        <v>2.5326879802239997E-3</v>
      </c>
      <c r="Z42" s="3">
        <v>-9.5382960024999999E-4</v>
      </c>
      <c r="AA42" s="3">
        <v>-1.559556529233E-3</v>
      </c>
      <c r="AB42" s="3">
        <v>-4.7183986048480002E-3</v>
      </c>
      <c r="AC42" s="3">
        <v>1.3840493749039998E-3</v>
      </c>
      <c r="AD42" s="8">
        <v>-2.7901573440929995E-3</v>
      </c>
      <c r="AE42" s="3"/>
      <c r="AF42" s="7">
        <v>2.5293495766339998E-3</v>
      </c>
      <c r="AG42" s="3">
        <v>-9.4780969843950001E-4</v>
      </c>
      <c r="AH42" s="3">
        <v>-1.559556529233E-3</v>
      </c>
      <c r="AI42" s="3">
        <v>-4.7301629460565001E-3</v>
      </c>
      <c r="AJ42" s="3">
        <v>1.391453493444E-3</v>
      </c>
      <c r="AK42" s="8">
        <v>-2.791012773539E-3</v>
      </c>
      <c r="AL42" s="3"/>
      <c r="AM42" s="7">
        <v>0.52288999999999997</v>
      </c>
      <c r="AN42" s="3">
        <v>0.67412000000000005</v>
      </c>
      <c r="AO42" s="3">
        <v>0.52166999999999997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8">
        <v>0</v>
      </c>
      <c r="AY42" s="3"/>
      <c r="AZ42" s="3"/>
      <c r="BA42" s="3"/>
      <c r="BD42" s="9"/>
      <c r="BE42" s="10"/>
      <c r="BF42" s="10"/>
    </row>
    <row r="43" spans="1:58" ht="15" thickBot="1">
      <c r="A43" s="3"/>
      <c r="B43" s="7">
        <v>-1.82E-3</v>
      </c>
      <c r="C43" s="3">
        <v>-6.9699999999999996E-3</v>
      </c>
      <c r="D43" s="3">
        <v>-5.7299999999999999E-3</v>
      </c>
      <c r="E43" s="3">
        <v>3.7412299999999998</v>
      </c>
      <c r="F43" s="3">
        <v>1.0672299999999999</v>
      </c>
      <c r="G43" s="3">
        <v>-0.19828999999999999</v>
      </c>
      <c r="H43" s="3">
        <v>1.2700000000000001E-3</v>
      </c>
      <c r="I43" s="3">
        <v>6.2E-4</v>
      </c>
      <c r="J43" s="3">
        <v>7.5700000000000003E-3</v>
      </c>
      <c r="K43" s="3">
        <v>-2.96E-3</v>
      </c>
      <c r="L43" s="3">
        <v>-2.5000000000000001E-3</v>
      </c>
      <c r="M43" s="8">
        <v>1.3600000000000001E-3</v>
      </c>
      <c r="N43" s="3"/>
      <c r="O43" s="3"/>
      <c r="P43" s="3"/>
      <c r="Q43" s="3"/>
      <c r="R43" s="3"/>
      <c r="S43" s="7">
        <v>3.7490586174300008E-3</v>
      </c>
      <c r="T43" s="3">
        <v>-4.5677712714199993E-3</v>
      </c>
      <c r="U43" s="3">
        <v>-6.6810599479799997E-3</v>
      </c>
      <c r="V43" s="3">
        <v>4.9061340159875417</v>
      </c>
      <c r="W43" s="3">
        <v>1.2254050044240712</v>
      </c>
      <c r="X43" s="3">
        <v>0.91054301979411489</v>
      </c>
      <c r="Y43" s="7">
        <v>-3.372029002224E-3</v>
      </c>
      <c r="Z43" s="3">
        <v>-2.8784314756079999E-3</v>
      </c>
      <c r="AA43" s="3">
        <v>4.7419272872649999E-3</v>
      </c>
      <c r="AB43" s="3">
        <v>-6.8530729478679994E-3</v>
      </c>
      <c r="AC43" s="3">
        <v>-7.7915785398279987E-3</v>
      </c>
      <c r="AD43" s="8">
        <v>-8.2741898389440006E-3</v>
      </c>
      <c r="AE43" s="3"/>
      <c r="AF43" s="7">
        <f t="array" ref="AF43:AH45">0.5*(Y43:AA45-S49:U51)</f>
        <v>-3.3764108107375E-3</v>
      </c>
      <c r="AG43" s="3">
        <v>-2.8459860110284997E-3</v>
      </c>
      <c r="AH43" s="3">
        <v>4.7301629460565001E-3</v>
      </c>
      <c r="AI43" s="3">
        <f t="array" ref="AI43:AK45">0.5*(AB43:AD45+V49:X51)</f>
        <v>-6.8530729478679994E-3</v>
      </c>
      <c r="AJ43" s="3">
        <v>-7.7870292907034986E-3</v>
      </c>
      <c r="AK43" s="8">
        <v>-8.2568627445935017E-3</v>
      </c>
      <c r="AL43" s="3"/>
      <c r="AM43" s="7">
        <v>0</v>
      </c>
      <c r="AN43" s="3">
        <v>0</v>
      </c>
      <c r="AO43" s="3">
        <v>0</v>
      </c>
      <c r="AP43" s="3">
        <f t="array" ref="AP43:AR45">O40:Q42</f>
        <v>0.56608999999999998</v>
      </c>
      <c r="AQ43" s="3">
        <v>0.18293000000000001</v>
      </c>
      <c r="AR43" s="3">
        <v>-0.80379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8">
        <v>0</v>
      </c>
      <c r="AY43" s="3"/>
      <c r="AZ43" s="3"/>
      <c r="BA43" s="3"/>
      <c r="BD43" s="3"/>
      <c r="BE43" s="3"/>
      <c r="BF43" s="3"/>
    </row>
    <row r="44" spans="1:58">
      <c r="A44" s="3"/>
      <c r="B44" s="7">
        <v>6.3600000000000002E-3</v>
      </c>
      <c r="C44" s="3">
        <v>-2.0999999999999999E-3</v>
      </c>
      <c r="D44" s="3">
        <v>9.8999999999999999E-4</v>
      </c>
      <c r="E44" s="3">
        <v>1.0672299999999999</v>
      </c>
      <c r="F44" s="3">
        <v>10.359249999999999</v>
      </c>
      <c r="G44" s="3">
        <v>0.13807</v>
      </c>
      <c r="H44" s="3">
        <v>3.8600000000000001E-3</v>
      </c>
      <c r="I44" s="3">
        <v>-1.2600000000000001E-3</v>
      </c>
      <c r="J44" s="3">
        <v>1.1100000000000001E-3</v>
      </c>
      <c r="K44" s="3">
        <v>-2.4599999999999999E-3</v>
      </c>
      <c r="L44" s="3">
        <v>-1.209E-2</v>
      </c>
      <c r="M44" s="8">
        <v>1.09E-2</v>
      </c>
      <c r="N44" s="3"/>
      <c r="O44" s="4">
        <v>0.56589999999999996</v>
      </c>
      <c r="P44" s="5">
        <v>0.18404999999999999</v>
      </c>
      <c r="Q44" s="6">
        <v>-0.80367</v>
      </c>
      <c r="R44" s="3"/>
      <c r="S44" s="7">
        <v>9.7904627008499985E-4</v>
      </c>
      <c r="T44" s="3">
        <v>-3.5872885659459994E-3</v>
      </c>
      <c r="U44" s="3">
        <v>6.447234407504999E-3</v>
      </c>
      <c r="V44" s="3">
        <v>1.2254050044240712</v>
      </c>
      <c r="W44" s="3">
        <v>6.1018368162801728</v>
      </c>
      <c r="X44" s="3">
        <v>3.1194335797228048</v>
      </c>
      <c r="Y44" s="7">
        <v>3.8940344553169996E-3</v>
      </c>
      <c r="Z44" s="3">
        <v>-1.3006743629639997E-3</v>
      </c>
      <c r="AA44" s="3">
        <v>-1.398857611984E-3</v>
      </c>
      <c r="AB44" s="3">
        <v>-7.7824800415789994E-3</v>
      </c>
      <c r="AC44" s="3">
        <v>-9.1588209107860002E-3</v>
      </c>
      <c r="AD44" s="8">
        <v>-3.2609400156980001E-3</v>
      </c>
      <c r="AE44" s="3"/>
      <c r="AF44" s="7">
        <v>3.9096501265395E-3</v>
      </c>
      <c r="AG44" s="3">
        <v>-1.3096084767570001E-3</v>
      </c>
      <c r="AH44" s="3">
        <v>-1.391453493444E-3</v>
      </c>
      <c r="AI44" s="3">
        <v>-7.7870292907035003E-3</v>
      </c>
      <c r="AJ44" s="3">
        <v>-9.1588209107860002E-3</v>
      </c>
      <c r="AK44" s="8">
        <v>-3.2709220026360007E-3</v>
      </c>
      <c r="AL44" s="3"/>
      <c r="AM44" s="7">
        <v>0</v>
      </c>
      <c r="AN44" s="3">
        <v>0</v>
      </c>
      <c r="AO44" s="3">
        <v>0</v>
      </c>
      <c r="AP44" s="3">
        <v>-0.63727999999999996</v>
      </c>
      <c r="AQ44" s="3">
        <v>0.71560999999999997</v>
      </c>
      <c r="AR44" s="3">
        <v>-0.28595999999999999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8">
        <v>0</v>
      </c>
      <c r="AY44" s="3"/>
      <c r="AZ44" s="3"/>
      <c r="BA44" s="3"/>
      <c r="BD44" s="4"/>
      <c r="BE44" s="5"/>
      <c r="BF44" s="5"/>
    </row>
    <row r="45" spans="1:58" ht="15" thickBot="1">
      <c r="A45" s="3"/>
      <c r="B45" s="7">
        <v>-1.75E-3</v>
      </c>
      <c r="C45" s="3">
        <v>3.4299999999999999E-3</v>
      </c>
      <c r="D45" s="3">
        <v>2.65E-3</v>
      </c>
      <c r="E45" s="3">
        <v>-0.19828999999999999</v>
      </c>
      <c r="F45" s="3">
        <v>0.13807</v>
      </c>
      <c r="G45" s="3">
        <v>4.6429200000000002</v>
      </c>
      <c r="H45" s="3">
        <v>-1.2199999999999999E-3</v>
      </c>
      <c r="I45" s="3">
        <v>-4.8999999999999998E-4</v>
      </c>
      <c r="J45" s="3">
        <v>-1.89E-3</v>
      </c>
      <c r="K45" s="3">
        <v>1.3799999999999999E-3</v>
      </c>
      <c r="L45" s="3">
        <v>1.093E-2</v>
      </c>
      <c r="M45" s="8">
        <v>-8.0000000000000004E-4</v>
      </c>
      <c r="N45" s="3"/>
      <c r="O45" s="7">
        <v>-0.63761999999999996</v>
      </c>
      <c r="P45" s="3">
        <v>0.71565999999999996</v>
      </c>
      <c r="Q45" s="8">
        <v>-0.28508</v>
      </c>
      <c r="R45" s="3"/>
      <c r="S45" s="7">
        <v>1.5338659533510003E-3</v>
      </c>
      <c r="T45" s="3">
        <v>-3.6140607899600003E-3</v>
      </c>
      <c r="U45" s="3">
        <v>-1.4317733979809992E-3</v>
      </c>
      <c r="V45" s="3">
        <v>0.91054301979411489</v>
      </c>
      <c r="W45" s="3">
        <v>3.1194335797228043</v>
      </c>
      <c r="X45" s="3">
        <v>7.7353705699798008</v>
      </c>
      <c r="Y45" s="7">
        <v>-1.6456717794089998E-3</v>
      </c>
      <c r="Z45" s="3">
        <v>-3.2962393218000006E-3</v>
      </c>
      <c r="AA45" s="3">
        <v>2.7918682029850002E-3</v>
      </c>
      <c r="AB45" s="3">
        <v>-8.2395356502429993E-3</v>
      </c>
      <c r="AC45" s="3">
        <v>-3.2809039895740004E-3</v>
      </c>
      <c r="AD45" s="8">
        <v>1.6176877001399925E-4</v>
      </c>
      <c r="AE45" s="3"/>
      <c r="AF45" s="9">
        <v>-1.6515188387729994E-3</v>
      </c>
      <c r="AG45" s="10">
        <v>-3.2709672847089999E-3</v>
      </c>
      <c r="AH45" s="10">
        <v>2.791012773539E-3</v>
      </c>
      <c r="AI45" s="10">
        <v>-8.2568627445934999E-3</v>
      </c>
      <c r="AJ45" s="10">
        <v>-3.2709220026359998E-3</v>
      </c>
      <c r="AK45" s="11">
        <v>1.6176877001399925E-4</v>
      </c>
      <c r="AL45" s="3"/>
      <c r="AM45" s="7">
        <v>0</v>
      </c>
      <c r="AN45" s="3">
        <v>0</v>
      </c>
      <c r="AO45" s="3">
        <v>0</v>
      </c>
      <c r="AP45" s="3">
        <v>0.52288999999999997</v>
      </c>
      <c r="AQ45" s="3">
        <v>0.67412000000000005</v>
      </c>
      <c r="AR45" s="3">
        <v>0.52166999999999997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8">
        <v>0</v>
      </c>
      <c r="AY45" s="3"/>
      <c r="AZ45" s="3"/>
      <c r="BA45" s="3"/>
      <c r="BD45" s="7"/>
      <c r="BE45" s="3"/>
      <c r="BF45" s="3"/>
    </row>
    <row r="46" spans="1:58" ht="15" thickBot="1">
      <c r="A46" s="3"/>
      <c r="B46" s="7">
        <v>6.8000000000000005E-4</v>
      </c>
      <c r="C46" s="3">
        <v>5.1000000000000004E-4</v>
      </c>
      <c r="D46" s="3">
        <v>1.01E-3</v>
      </c>
      <c r="E46" s="3">
        <v>1.2700000000000001E-3</v>
      </c>
      <c r="F46" s="3">
        <v>3.8600000000000001E-3</v>
      </c>
      <c r="G46" s="3">
        <v>-1.2199999999999999E-3</v>
      </c>
      <c r="H46" s="3">
        <v>1.5410900000000001</v>
      </c>
      <c r="I46" s="3">
        <v>0.45757999999999999</v>
      </c>
      <c r="J46" s="3">
        <v>-0.21387999999999999</v>
      </c>
      <c r="K46" s="3">
        <v>1.6100000000000001E-3</v>
      </c>
      <c r="L46" s="3">
        <v>-7.1599999999999997E-3</v>
      </c>
      <c r="M46" s="8">
        <v>1.6900000000000001E-3</v>
      </c>
      <c r="N46" s="3"/>
      <c r="O46" s="9">
        <v>0.52268999999999999</v>
      </c>
      <c r="P46" s="10">
        <v>0.67376000000000003</v>
      </c>
      <c r="Q46" s="11">
        <v>0.52234000000000003</v>
      </c>
      <c r="R46" s="3"/>
      <c r="S46" s="4">
        <v>-2.1964696191379999E-3</v>
      </c>
      <c r="T46" s="5">
        <v>6.3984657777799994E-4</v>
      </c>
      <c r="U46" s="5">
        <v>2.5326879802239997E-3</v>
      </c>
      <c r="V46" s="5">
        <v>-3.372029002224E-3</v>
      </c>
      <c r="W46" s="5">
        <v>3.8940344553169996E-3</v>
      </c>
      <c r="X46" s="5">
        <v>-1.6456717794089998E-3</v>
      </c>
      <c r="Y46" s="4">
        <v>5.241662282533988</v>
      </c>
      <c r="Z46" s="5">
        <v>1.9012863592751019</v>
      </c>
      <c r="AA46" s="5">
        <v>-1.1971256342865901</v>
      </c>
      <c r="AB46" s="5">
        <v>-3.806689132927E-3</v>
      </c>
      <c r="AC46" s="5">
        <v>4.730904016237999E-3</v>
      </c>
      <c r="AD46" s="6">
        <v>1.2746692348349997E-3</v>
      </c>
      <c r="AE46" s="3" t="s">
        <v>46</v>
      </c>
      <c r="AF46" s="4">
        <f t="array" ref="AF46:AK51">TRANSPOSE(AF40:AK45)</f>
        <v>-2.1964696191379999E-3</v>
      </c>
      <c r="AG46" s="5">
        <v>6.4216511393900004E-4</v>
      </c>
      <c r="AH46" s="5">
        <v>2.5293495766339998E-3</v>
      </c>
      <c r="AI46" s="5">
        <v>-3.3764108107375E-3</v>
      </c>
      <c r="AJ46" s="5">
        <v>3.9096501265395E-3</v>
      </c>
      <c r="AK46" s="6">
        <v>-1.6515188387729994E-3</v>
      </c>
      <c r="AL46" s="3"/>
      <c r="AM46" s="7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f t="array" ref="AS46:AU48">O44:Q46</f>
        <v>0.56589999999999996</v>
      </c>
      <c r="AT46" s="3">
        <v>0.18404999999999999</v>
      </c>
      <c r="AU46" s="3">
        <v>-0.80367</v>
      </c>
      <c r="AV46" s="3">
        <v>0</v>
      </c>
      <c r="AW46" s="3">
        <v>0</v>
      </c>
      <c r="AX46" s="8">
        <v>0</v>
      </c>
      <c r="AY46" s="3"/>
      <c r="AZ46" s="3"/>
      <c r="BA46" s="3"/>
      <c r="BD46" s="7"/>
      <c r="BE46" s="3"/>
      <c r="BF46" s="3"/>
    </row>
    <row r="47" spans="1:58">
      <c r="A47" s="3"/>
      <c r="B47" s="7">
        <v>5.0000000000000001E-4</v>
      </c>
      <c r="C47" s="3">
        <v>-7.2000000000000005E-4</v>
      </c>
      <c r="D47" s="3">
        <v>-2E-3</v>
      </c>
      <c r="E47" s="3">
        <v>6.2E-4</v>
      </c>
      <c r="F47" s="3">
        <v>-1.2600000000000001E-3</v>
      </c>
      <c r="G47" s="3">
        <v>-4.8999999999999998E-4</v>
      </c>
      <c r="H47" s="3">
        <v>0.45757999999999999</v>
      </c>
      <c r="I47" s="3">
        <v>5.0070699999999997</v>
      </c>
      <c r="J47" s="3">
        <v>-0.42096</v>
      </c>
      <c r="K47" s="3">
        <v>9.2200000000000008E-3</v>
      </c>
      <c r="L47" s="3">
        <v>3.15E-3</v>
      </c>
      <c r="M47" s="8">
        <v>-3.5500000000000002E-3</v>
      </c>
      <c r="N47" s="3"/>
      <c r="O47" s="3"/>
      <c r="P47" s="3"/>
      <c r="Q47" s="3"/>
      <c r="R47" s="3"/>
      <c r="S47" s="7">
        <v>6.4448365009999993E-4</v>
      </c>
      <c r="T47" s="3">
        <v>3.5606563569799996E-4</v>
      </c>
      <c r="U47" s="3">
        <v>-9.5382960024999988E-4</v>
      </c>
      <c r="V47" s="3">
        <v>-2.8784314756079999E-3</v>
      </c>
      <c r="W47" s="3">
        <v>-1.3006743629639999E-3</v>
      </c>
      <c r="X47" s="3">
        <v>-3.2962393218000001E-3</v>
      </c>
      <c r="Y47" s="7">
        <v>1.9012863592751019</v>
      </c>
      <c r="Z47" s="3">
        <v>3.3913857536259835</v>
      </c>
      <c r="AA47" s="3">
        <v>0.94185991525714563</v>
      </c>
      <c r="AB47" s="3">
        <v>5.7552779626779994E-3</v>
      </c>
      <c r="AC47" s="3">
        <v>5.5394522287280003E-3</v>
      </c>
      <c r="AD47" s="8">
        <v>6.35952943163E-3</v>
      </c>
      <c r="AE47" s="3"/>
      <c r="AF47" s="7">
        <v>6.4216511393899983E-4</v>
      </c>
      <c r="AG47" s="3">
        <v>3.5606563569800002E-4</v>
      </c>
      <c r="AH47" s="3">
        <v>-9.4780969843950001E-4</v>
      </c>
      <c r="AI47" s="3">
        <v>-2.8459860110284997E-3</v>
      </c>
      <c r="AJ47" s="3">
        <v>-1.3096084767570001E-3</v>
      </c>
      <c r="AK47" s="8">
        <v>-3.2709672847089999E-3</v>
      </c>
      <c r="AL47" s="3"/>
      <c r="AM47" s="7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-0.63761999999999996</v>
      </c>
      <c r="AT47" s="3">
        <v>0.71565999999999996</v>
      </c>
      <c r="AU47" s="3">
        <v>-0.28508</v>
      </c>
      <c r="AV47" s="3">
        <v>0</v>
      </c>
      <c r="AW47" s="3">
        <v>0</v>
      </c>
      <c r="AX47" s="8">
        <v>0</v>
      </c>
      <c r="AY47" s="3"/>
      <c r="AZ47" s="3"/>
      <c r="BA47" s="3"/>
      <c r="BD47" s="7"/>
      <c r="BE47" s="3"/>
      <c r="BF47" s="3"/>
    </row>
    <row r="48" spans="1:58">
      <c r="A48" s="3"/>
      <c r="B48" s="7">
        <v>1E-3</v>
      </c>
      <c r="C48" s="3">
        <v>-2E-3</v>
      </c>
      <c r="D48" s="3">
        <v>-3.3600000000000001E-3</v>
      </c>
      <c r="E48" s="3">
        <v>7.5700000000000003E-3</v>
      </c>
      <c r="F48" s="3">
        <v>1.1100000000000001E-3</v>
      </c>
      <c r="G48" s="3">
        <v>-1.89E-3</v>
      </c>
      <c r="H48" s="3">
        <v>-0.21387999999999999</v>
      </c>
      <c r="I48" s="3">
        <v>-0.42096</v>
      </c>
      <c r="J48" s="3">
        <v>6.4471699999999998</v>
      </c>
      <c r="K48" s="3">
        <v>8.8500000000000002E-3</v>
      </c>
      <c r="L48" s="3">
        <v>-8.7299999999999999E-3</v>
      </c>
      <c r="M48" s="8">
        <v>-2.5799999999999998E-3</v>
      </c>
      <c r="N48" s="3"/>
      <c r="O48" s="3"/>
      <c r="P48" s="3"/>
      <c r="Q48" s="3"/>
      <c r="R48" s="3"/>
      <c r="S48" s="7">
        <v>2.526011173044E-3</v>
      </c>
      <c r="T48" s="3">
        <v>-9.4178979662899991E-4</v>
      </c>
      <c r="U48" s="3">
        <v>-1.559556529233E-3</v>
      </c>
      <c r="V48" s="3">
        <v>4.7419272872649999E-3</v>
      </c>
      <c r="W48" s="3">
        <v>-1.3988576119840002E-3</v>
      </c>
      <c r="X48" s="3">
        <v>2.7918682029850002E-3</v>
      </c>
      <c r="Y48" s="7">
        <v>-1.1971256342865901</v>
      </c>
      <c r="Z48" s="3">
        <v>0.94185991525714619</v>
      </c>
      <c r="AA48" s="3">
        <v>4.3622487249935133</v>
      </c>
      <c r="AB48" s="3">
        <v>7.7655598847570003E-3</v>
      </c>
      <c r="AC48" s="3">
        <v>-1.1053701082910001E-2</v>
      </c>
      <c r="AD48" s="8">
        <v>4.4727903490900025E-4</v>
      </c>
      <c r="AE48" s="3"/>
      <c r="AF48" s="7">
        <v>2.5293495766339998E-3</v>
      </c>
      <c r="AG48" s="3">
        <v>-9.4780969843950001E-4</v>
      </c>
      <c r="AH48" s="3">
        <v>-1.559556529233E-3</v>
      </c>
      <c r="AI48" s="3">
        <v>4.7301629460565001E-3</v>
      </c>
      <c r="AJ48" s="3">
        <v>-1.391453493444E-3</v>
      </c>
      <c r="AK48" s="8">
        <v>2.791012773539E-3</v>
      </c>
      <c r="AL48" s="3"/>
      <c r="AM48" s="7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0.52268999999999999</v>
      </c>
      <c r="AT48" s="3">
        <v>0.67376000000000003</v>
      </c>
      <c r="AU48" s="3">
        <v>0.52234000000000003</v>
      </c>
      <c r="AV48" s="3">
        <v>0</v>
      </c>
      <c r="AW48" s="3">
        <v>0</v>
      </c>
      <c r="AX48" s="8">
        <v>0</v>
      </c>
      <c r="AY48" s="3"/>
      <c r="AZ48" s="3"/>
      <c r="BA48" s="3"/>
      <c r="BD48" s="7"/>
      <c r="BE48" s="3"/>
      <c r="BF48" s="3"/>
    </row>
    <row r="49" spans="1:58" ht="15" thickBot="1">
      <c r="A49" s="3"/>
      <c r="B49" s="7">
        <v>-1.1900000000000001E-3</v>
      </c>
      <c r="C49" s="3">
        <v>-6.6E-4</v>
      </c>
      <c r="D49" s="3">
        <v>-7.5599999999999999E-3</v>
      </c>
      <c r="E49" s="3">
        <v>-2.96E-3</v>
      </c>
      <c r="F49" s="3">
        <v>-2.4599999999999999E-3</v>
      </c>
      <c r="G49" s="3">
        <v>1.3799999999999999E-3</v>
      </c>
      <c r="H49" s="3">
        <v>1.6100000000000001E-3</v>
      </c>
      <c r="I49" s="3">
        <v>9.2200000000000008E-3</v>
      </c>
      <c r="J49" s="3">
        <v>8.8500000000000002E-3</v>
      </c>
      <c r="K49" s="3">
        <v>3.73325</v>
      </c>
      <c r="L49" s="3">
        <v>1.06237</v>
      </c>
      <c r="M49" s="8">
        <v>-0.19988</v>
      </c>
      <c r="N49" s="3"/>
      <c r="O49" s="3"/>
      <c r="P49" s="3"/>
      <c r="Q49" s="3"/>
      <c r="R49" s="3"/>
      <c r="S49" s="7">
        <v>3.380792619251E-3</v>
      </c>
      <c r="T49" s="3">
        <v>2.8135405464489996E-3</v>
      </c>
      <c r="U49" s="3">
        <v>-4.7183986048479993E-3</v>
      </c>
      <c r="V49" s="3">
        <v>-6.8530729478679994E-3</v>
      </c>
      <c r="W49" s="3">
        <v>-7.7824800415789994E-3</v>
      </c>
      <c r="X49" s="3">
        <v>-8.239535650243001E-3</v>
      </c>
      <c r="Y49" s="7">
        <v>-3.8066891329270004E-3</v>
      </c>
      <c r="Z49" s="3">
        <v>5.7552779626779994E-3</v>
      </c>
      <c r="AA49" s="3">
        <v>7.7655598847570012E-3</v>
      </c>
      <c r="AB49" s="3">
        <v>4.9104411760071791</v>
      </c>
      <c r="AC49" s="3">
        <v>1.2300778718675598</v>
      </c>
      <c r="AD49" s="8">
        <v>0.90751283553206097</v>
      </c>
      <c r="AE49" s="3"/>
      <c r="AF49" s="7">
        <v>3.3764108107375004E-3</v>
      </c>
      <c r="AG49" s="3">
        <v>2.8459860110284997E-3</v>
      </c>
      <c r="AH49" s="3">
        <v>-4.7301629460565001E-3</v>
      </c>
      <c r="AI49" s="3">
        <v>-6.8530729478679994E-3</v>
      </c>
      <c r="AJ49" s="3">
        <v>-7.7870292907035003E-3</v>
      </c>
      <c r="AK49" s="8">
        <v>-8.2568627445934999E-3</v>
      </c>
      <c r="AL49" s="3"/>
      <c r="AM49" s="7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f t="array" ref="AV49:AX51">O44:Q46</f>
        <v>0.56589999999999996</v>
      </c>
      <c r="AW49" s="3">
        <v>0.18404999999999999</v>
      </c>
      <c r="AX49" s="8">
        <v>-0.80367</v>
      </c>
      <c r="AY49" s="3"/>
      <c r="AZ49" s="3"/>
      <c r="BA49" s="3"/>
      <c r="BD49" s="9"/>
      <c r="BE49" s="10"/>
      <c r="BF49" s="10"/>
    </row>
    <row r="50" spans="1:58">
      <c r="A50" s="3"/>
      <c r="B50" s="7">
        <v>-3.8500000000000001E-3</v>
      </c>
      <c r="C50" s="3">
        <v>1.23E-3</v>
      </c>
      <c r="D50" s="3">
        <v>-1.1000000000000001E-3</v>
      </c>
      <c r="E50" s="3">
        <v>-2.5000000000000001E-3</v>
      </c>
      <c r="F50" s="3">
        <v>-1.209E-2</v>
      </c>
      <c r="G50" s="3">
        <v>1.093E-2</v>
      </c>
      <c r="H50" s="3">
        <v>-7.1599999999999997E-3</v>
      </c>
      <c r="I50" s="3">
        <v>3.15E-3</v>
      </c>
      <c r="J50" s="3">
        <v>-8.7299999999999999E-3</v>
      </c>
      <c r="K50" s="3">
        <v>1.06237</v>
      </c>
      <c r="L50" s="3">
        <v>10.368679999999999</v>
      </c>
      <c r="M50" s="8">
        <v>0.14188999999999999</v>
      </c>
      <c r="N50" s="3"/>
      <c r="O50" s="3"/>
      <c r="P50" s="3"/>
      <c r="Q50" s="3"/>
      <c r="R50" s="3"/>
      <c r="S50" s="7">
        <v>-3.9252657977619995E-3</v>
      </c>
      <c r="T50" s="3">
        <v>1.3185425905500004E-3</v>
      </c>
      <c r="U50" s="3">
        <v>1.3840493749039998E-3</v>
      </c>
      <c r="V50" s="3">
        <v>-7.7915785398280013E-3</v>
      </c>
      <c r="W50" s="3">
        <v>-9.1588209107860002E-3</v>
      </c>
      <c r="X50" s="3">
        <v>-3.2809039895740008E-3</v>
      </c>
      <c r="Y50" s="7">
        <v>4.7309040162379998E-3</v>
      </c>
      <c r="Z50" s="3">
        <v>5.5394522287279986E-3</v>
      </c>
      <c r="AA50" s="3">
        <v>-1.1053701082910001E-2</v>
      </c>
      <c r="AB50" s="3">
        <v>1.2300778718675596</v>
      </c>
      <c r="AC50" s="3">
        <v>6.1059870908902987</v>
      </c>
      <c r="AD50" s="8">
        <v>3.1263056069625361</v>
      </c>
      <c r="AE50" s="3"/>
      <c r="AF50" s="7">
        <v>-3.9096501265395E-3</v>
      </c>
      <c r="AG50" s="3">
        <v>1.3096084767570001E-3</v>
      </c>
      <c r="AH50" s="3">
        <v>1.391453493444E-3</v>
      </c>
      <c r="AI50" s="3">
        <v>-7.7870292907034986E-3</v>
      </c>
      <c r="AJ50" s="3">
        <v>-9.1588209107860002E-3</v>
      </c>
      <c r="AK50" s="8">
        <v>-3.2709220026359998E-3</v>
      </c>
      <c r="AL50" s="3"/>
      <c r="AM50" s="7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-0.63761999999999996</v>
      </c>
      <c r="AW50" s="3">
        <v>0.71565999999999996</v>
      </c>
      <c r="AX50" s="8">
        <v>-0.28508</v>
      </c>
      <c r="AY50" s="3"/>
      <c r="AZ50" s="3"/>
      <c r="BA50" s="3"/>
      <c r="BD50" s="7"/>
      <c r="BE50" s="3"/>
      <c r="BF50" s="3"/>
    </row>
    <row r="51" spans="1:58" ht="15" thickBot="1">
      <c r="A51" s="3"/>
      <c r="B51" s="9">
        <v>1.1999999999999999E-3</v>
      </c>
      <c r="C51" s="10">
        <v>5.0000000000000001E-4</v>
      </c>
      <c r="D51" s="10">
        <v>1.8699999999999999E-3</v>
      </c>
      <c r="E51" s="10">
        <v>1.3600000000000001E-3</v>
      </c>
      <c r="F51" s="10">
        <v>1.09E-2</v>
      </c>
      <c r="G51" s="10">
        <v>-8.0000000000000004E-4</v>
      </c>
      <c r="H51" s="10">
        <v>1.6900000000000001E-3</v>
      </c>
      <c r="I51" s="10">
        <v>-3.5500000000000002E-3</v>
      </c>
      <c r="J51" s="10">
        <v>-2.5799999999999998E-3</v>
      </c>
      <c r="K51" s="10">
        <v>-0.19988</v>
      </c>
      <c r="L51" s="10">
        <v>0.14188999999999999</v>
      </c>
      <c r="M51" s="11">
        <v>4.6486999999999998</v>
      </c>
      <c r="N51" s="3"/>
      <c r="O51" s="3"/>
      <c r="P51" s="3"/>
      <c r="Q51" s="3"/>
      <c r="R51" s="3"/>
      <c r="S51" s="9">
        <v>1.6573658981369991E-3</v>
      </c>
      <c r="T51" s="10">
        <v>3.2456952476179997E-3</v>
      </c>
      <c r="U51" s="10">
        <v>-2.7901573440929995E-3</v>
      </c>
      <c r="V51" s="10">
        <v>-8.2741898389440006E-3</v>
      </c>
      <c r="W51" s="10">
        <v>-3.2609400156979997E-3</v>
      </c>
      <c r="X51" s="10">
        <v>1.6176877001399925E-4</v>
      </c>
      <c r="Y51" s="9">
        <v>1.2746692348349999E-3</v>
      </c>
      <c r="Z51" s="10">
        <v>6.35952943163E-3</v>
      </c>
      <c r="AA51" s="10">
        <v>4.4727903490900025E-4</v>
      </c>
      <c r="AB51" s="10">
        <v>0.90751283553206097</v>
      </c>
      <c r="AC51" s="10">
        <v>3.1263056069625357</v>
      </c>
      <c r="AD51" s="11">
        <v>7.734170152859325</v>
      </c>
      <c r="AE51" s="3"/>
      <c r="AF51" s="9">
        <v>1.6515188387729999E-3</v>
      </c>
      <c r="AG51" s="10">
        <v>3.2709672847090004E-3</v>
      </c>
      <c r="AH51" s="10">
        <v>-2.791012773539E-3</v>
      </c>
      <c r="AI51" s="10">
        <v>-8.2568627445935017E-3</v>
      </c>
      <c r="AJ51" s="10">
        <v>-3.2709220026360007E-3</v>
      </c>
      <c r="AK51" s="11">
        <v>1.6176877001399925E-4</v>
      </c>
      <c r="AL51" s="3"/>
      <c r="AM51" s="9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0.52268999999999999</v>
      </c>
      <c r="AW51" s="10">
        <v>0.67376000000000003</v>
      </c>
      <c r="AX51" s="11">
        <v>0.52234000000000003</v>
      </c>
      <c r="AY51" s="3"/>
      <c r="AZ51" s="3"/>
      <c r="BA51" s="3"/>
      <c r="BD51" s="7"/>
      <c r="BE51" s="3"/>
      <c r="BF51" s="3"/>
    </row>
    <row r="52" spans="1:5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D52" s="7"/>
      <c r="BE52" s="3"/>
      <c r="BF52" s="3"/>
    </row>
    <row r="53" spans="1:58" ht="15" thickBot="1">
      <c r="A53" s="3"/>
      <c r="B53" s="3" t="s">
        <v>18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D53" s="7"/>
      <c r="BE53" s="3"/>
      <c r="BF53" s="3"/>
    </row>
    <row r="54" spans="1:58">
      <c r="A54" s="3"/>
      <c r="B54" s="4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6">
        <v>0</v>
      </c>
      <c r="N54" s="3"/>
      <c r="O54" s="4"/>
      <c r="P54" s="5"/>
      <c r="Q54" s="6"/>
      <c r="R54" s="3"/>
      <c r="S54" s="4">
        <f t="array" ref="S54:AD65">MMULT(MMULT(AM54:AX65,B54:M65),TRANSPOSE(AM54:AX65))</f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4">
        <v>0</v>
      </c>
      <c r="Z54" s="5">
        <v>0</v>
      </c>
      <c r="AA54" s="5">
        <v>0</v>
      </c>
      <c r="AB54" s="5">
        <v>0</v>
      </c>
      <c r="AC54" s="5">
        <v>0</v>
      </c>
      <c r="AD54" s="6">
        <v>0</v>
      </c>
      <c r="AE54" s="12" t="s">
        <v>45</v>
      </c>
      <c r="AF54" s="4">
        <f t="array" ref="AF54:AH56">0.5*(Y54:AA56+S60:U62)</f>
        <v>0</v>
      </c>
      <c r="AG54" s="5">
        <v>0</v>
      </c>
      <c r="AH54" s="5">
        <v>0</v>
      </c>
      <c r="AI54" s="5">
        <f t="array" ref="AI54:AK56">0.5*(AB54:AD56-V60:X62)</f>
        <v>0</v>
      </c>
      <c r="AJ54" s="5">
        <v>0</v>
      </c>
      <c r="AK54" s="6">
        <v>0</v>
      </c>
      <c r="AL54" s="3"/>
      <c r="AM54" s="4">
        <f t="array" ref="AM54:AO56">O54:Q56</f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6">
        <v>0</v>
      </c>
      <c r="AY54" s="3"/>
      <c r="AZ54" s="3"/>
      <c r="BA54" s="3"/>
      <c r="BD54" s="7"/>
      <c r="BE54" s="3"/>
      <c r="BF54" s="3"/>
    </row>
    <row r="55" spans="1:58" ht="15" thickBot="1">
      <c r="A55" s="3"/>
      <c r="B55" s="7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8">
        <v>0</v>
      </c>
      <c r="N55" s="3"/>
      <c r="O55" s="7"/>
      <c r="P55" s="3"/>
      <c r="Q55" s="8"/>
      <c r="R55" s="3"/>
      <c r="S55" s="7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7">
        <v>0</v>
      </c>
      <c r="Z55" s="3">
        <v>0</v>
      </c>
      <c r="AA55" s="3">
        <v>0</v>
      </c>
      <c r="AB55" s="3">
        <v>0</v>
      </c>
      <c r="AC55" s="3">
        <v>0</v>
      </c>
      <c r="AD55" s="8">
        <v>0</v>
      </c>
      <c r="AE55" s="3"/>
      <c r="AF55" s="7">
        <v>0</v>
      </c>
      <c r="AG55" s="3">
        <v>0</v>
      </c>
      <c r="AH55" s="3">
        <v>0</v>
      </c>
      <c r="AI55" s="3">
        <v>0</v>
      </c>
      <c r="AJ55" s="3">
        <v>0</v>
      </c>
      <c r="AK55" s="8">
        <v>0</v>
      </c>
      <c r="AL55" s="3"/>
      <c r="AM55" s="7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8">
        <v>0</v>
      </c>
      <c r="AY55" s="3"/>
      <c r="AZ55" s="3"/>
      <c r="BA55" s="3"/>
      <c r="BD55" s="9"/>
      <c r="BE55" s="10"/>
      <c r="BF55" s="10"/>
    </row>
    <row r="56" spans="1:58" ht="15" thickBot="1">
      <c r="A56" s="3"/>
      <c r="B56" s="7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8">
        <v>0</v>
      </c>
      <c r="N56" s="3"/>
      <c r="O56" s="9"/>
      <c r="P56" s="10"/>
      <c r="Q56" s="11"/>
      <c r="R56" s="3"/>
      <c r="S56" s="7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7">
        <v>0</v>
      </c>
      <c r="Z56" s="3">
        <v>0</v>
      </c>
      <c r="AA56" s="3">
        <v>0</v>
      </c>
      <c r="AB56" s="3">
        <v>0</v>
      </c>
      <c r="AC56" s="3">
        <v>0</v>
      </c>
      <c r="AD56" s="8">
        <v>0</v>
      </c>
      <c r="AE56" s="3"/>
      <c r="AF56" s="7">
        <v>0</v>
      </c>
      <c r="AG56" s="3">
        <v>0</v>
      </c>
      <c r="AH56" s="3">
        <v>0</v>
      </c>
      <c r="AI56" s="3">
        <v>0</v>
      </c>
      <c r="AJ56" s="3">
        <v>0</v>
      </c>
      <c r="AK56" s="8">
        <v>0</v>
      </c>
      <c r="AL56" s="3"/>
      <c r="AM56" s="7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8">
        <v>0</v>
      </c>
      <c r="AY56" s="3"/>
      <c r="AZ56" s="3"/>
      <c r="BA56" s="3"/>
      <c r="BB56" s="3"/>
      <c r="BC56" s="3"/>
      <c r="BD56" s="3"/>
      <c r="BE56" s="3"/>
      <c r="BF56" s="3"/>
    </row>
    <row r="57" spans="1:58" ht="15" thickBot="1">
      <c r="A57" s="3"/>
      <c r="B57" s="7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8">
        <v>0</v>
      </c>
      <c r="N57" s="3"/>
      <c r="O57" s="3"/>
      <c r="P57" s="3"/>
      <c r="Q57" s="3"/>
      <c r="R57" s="3"/>
      <c r="S57" s="7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7">
        <v>0</v>
      </c>
      <c r="Z57" s="3">
        <v>0</v>
      </c>
      <c r="AA57" s="3">
        <v>0</v>
      </c>
      <c r="AB57" s="3">
        <v>0</v>
      </c>
      <c r="AC57" s="3">
        <v>0</v>
      </c>
      <c r="AD57" s="8">
        <v>0</v>
      </c>
      <c r="AE57" s="3"/>
      <c r="AF57" s="7">
        <f t="array" ref="AF57:AH59">0.5*(Y57:AA59-S63:U65)</f>
        <v>0</v>
      </c>
      <c r="AG57" s="3">
        <v>0</v>
      </c>
      <c r="AH57" s="3">
        <v>0</v>
      </c>
      <c r="AI57" s="3">
        <f t="array" ref="AI57:AK59">0.5*(AB57:AD59+V63:X65)</f>
        <v>0</v>
      </c>
      <c r="AJ57" s="3">
        <v>0</v>
      </c>
      <c r="AK57" s="8">
        <v>0</v>
      </c>
      <c r="AL57" s="3"/>
      <c r="AM57" s="7">
        <v>0</v>
      </c>
      <c r="AN57" s="3">
        <v>0</v>
      </c>
      <c r="AO57" s="3">
        <v>0</v>
      </c>
      <c r="AP57" s="3">
        <f t="array" ref="AP57:AR59">O54:Q56</f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8">
        <v>0</v>
      </c>
      <c r="AY57" s="3"/>
      <c r="AZ57" s="3"/>
      <c r="BA57" s="3"/>
      <c r="BB57" s="3"/>
      <c r="BC57" s="3"/>
      <c r="BD57" s="3"/>
      <c r="BE57" s="3"/>
      <c r="BF57" s="3"/>
    </row>
    <row r="58" spans="1:58">
      <c r="A58" s="3"/>
      <c r="B58" s="7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8">
        <v>0</v>
      </c>
      <c r="N58" s="3"/>
      <c r="O58" s="4"/>
      <c r="P58" s="5"/>
      <c r="Q58" s="6"/>
      <c r="R58" s="3"/>
      <c r="S58" s="7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7">
        <v>0</v>
      </c>
      <c r="Z58" s="3">
        <v>0</v>
      </c>
      <c r="AA58" s="3">
        <v>0</v>
      </c>
      <c r="AB58" s="3">
        <v>0</v>
      </c>
      <c r="AC58" s="3">
        <v>0</v>
      </c>
      <c r="AD58" s="8">
        <v>0</v>
      </c>
      <c r="AE58" s="3"/>
      <c r="AF58" s="7">
        <v>0</v>
      </c>
      <c r="AG58" s="3">
        <v>0</v>
      </c>
      <c r="AH58" s="3">
        <v>0</v>
      </c>
      <c r="AI58" s="3">
        <v>0</v>
      </c>
      <c r="AJ58" s="3">
        <v>0</v>
      </c>
      <c r="AK58" s="8">
        <v>0</v>
      </c>
      <c r="AL58" s="3"/>
      <c r="AM58" s="7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8">
        <v>0</v>
      </c>
      <c r="AY58" s="3"/>
      <c r="AZ58" s="3"/>
      <c r="BA58" s="3"/>
      <c r="BB58" s="3"/>
      <c r="BC58" s="3"/>
      <c r="BD58" s="3"/>
      <c r="BE58" s="3"/>
      <c r="BF58" s="3"/>
    </row>
    <row r="59" spans="1:58" ht="15" thickBot="1">
      <c r="A59" s="3"/>
      <c r="B59" s="7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8">
        <v>0</v>
      </c>
      <c r="N59" s="3"/>
      <c r="O59" s="7"/>
      <c r="P59" s="3"/>
      <c r="Q59" s="8"/>
      <c r="R59" s="3"/>
      <c r="S59" s="7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7">
        <v>0</v>
      </c>
      <c r="Z59" s="3">
        <v>0</v>
      </c>
      <c r="AA59" s="3">
        <v>0</v>
      </c>
      <c r="AB59" s="3">
        <v>0</v>
      </c>
      <c r="AC59" s="3">
        <v>0</v>
      </c>
      <c r="AD59" s="8">
        <v>0</v>
      </c>
      <c r="AE59" s="3"/>
      <c r="AF59" s="9">
        <v>0</v>
      </c>
      <c r="AG59" s="10">
        <v>0</v>
      </c>
      <c r="AH59" s="10">
        <v>0</v>
      </c>
      <c r="AI59" s="10">
        <v>0</v>
      </c>
      <c r="AJ59" s="10">
        <v>0</v>
      </c>
      <c r="AK59" s="11">
        <v>0</v>
      </c>
      <c r="AL59" s="3"/>
      <c r="AM59" s="7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8">
        <v>0</v>
      </c>
      <c r="AY59" s="3"/>
      <c r="AZ59" s="3"/>
      <c r="BA59" s="3"/>
      <c r="BB59" s="3"/>
      <c r="BC59" s="3"/>
      <c r="BD59" s="3"/>
      <c r="BE59" s="3"/>
      <c r="BF59" s="3"/>
    </row>
    <row r="60" spans="1:58" ht="15" thickBot="1">
      <c r="A60" s="3"/>
      <c r="B60" s="7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8">
        <v>0</v>
      </c>
      <c r="N60" s="3"/>
      <c r="O60" s="9"/>
      <c r="P60" s="10"/>
      <c r="Q60" s="11"/>
      <c r="R60" s="3"/>
      <c r="S60" s="4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4">
        <v>0</v>
      </c>
      <c r="Z60" s="5">
        <v>0</v>
      </c>
      <c r="AA60" s="5">
        <v>0</v>
      </c>
      <c r="AB60" s="5">
        <v>0</v>
      </c>
      <c r="AC60" s="5">
        <v>0</v>
      </c>
      <c r="AD60" s="6">
        <v>0</v>
      </c>
      <c r="AE60" s="3" t="s">
        <v>46</v>
      </c>
      <c r="AF60" s="4">
        <f t="array" ref="AF60:AK65">TRANSPOSE(AF54:AK59)</f>
        <v>0</v>
      </c>
      <c r="AG60" s="5">
        <v>0</v>
      </c>
      <c r="AH60" s="5">
        <v>0</v>
      </c>
      <c r="AI60" s="5">
        <v>0</v>
      </c>
      <c r="AJ60" s="5">
        <v>0</v>
      </c>
      <c r="AK60" s="6">
        <v>0</v>
      </c>
      <c r="AL60" s="3"/>
      <c r="AM60" s="7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f t="array" ref="AS60:AU62">O58:Q60</f>
        <v>0</v>
      </c>
      <c r="AT60" s="3">
        <v>0</v>
      </c>
      <c r="AU60" s="3">
        <v>0</v>
      </c>
      <c r="AV60" s="3">
        <v>0</v>
      </c>
      <c r="AW60" s="3">
        <v>0</v>
      </c>
      <c r="AX60" s="8">
        <v>0</v>
      </c>
      <c r="AY60" s="3"/>
      <c r="AZ60" s="3"/>
      <c r="BA60" s="3"/>
      <c r="BB60" s="3"/>
      <c r="BC60" s="3"/>
      <c r="BD60" s="3"/>
      <c r="BE60" s="3"/>
      <c r="BF60" s="3"/>
    </row>
    <row r="61" spans="1:58">
      <c r="A61" s="3"/>
      <c r="B61" s="7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8">
        <v>0</v>
      </c>
      <c r="N61" s="3"/>
      <c r="O61" s="3"/>
      <c r="P61" s="3"/>
      <c r="Q61" s="3"/>
      <c r="R61" s="3"/>
      <c r="S61" s="7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7">
        <v>0</v>
      </c>
      <c r="Z61" s="3">
        <v>0</v>
      </c>
      <c r="AA61" s="3">
        <v>0</v>
      </c>
      <c r="AB61" s="3">
        <v>0</v>
      </c>
      <c r="AC61" s="3">
        <v>0</v>
      </c>
      <c r="AD61" s="8">
        <v>0</v>
      </c>
      <c r="AE61" s="3"/>
      <c r="AF61" s="7">
        <v>0</v>
      </c>
      <c r="AG61" s="3">
        <v>0</v>
      </c>
      <c r="AH61" s="3">
        <v>0</v>
      </c>
      <c r="AI61" s="3">
        <v>0</v>
      </c>
      <c r="AJ61" s="3">
        <v>0</v>
      </c>
      <c r="AK61" s="8">
        <v>0</v>
      </c>
      <c r="AL61" s="3"/>
      <c r="AM61" s="7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8">
        <v>0</v>
      </c>
      <c r="AY61" s="3"/>
      <c r="AZ61" s="3"/>
      <c r="BA61" s="3"/>
      <c r="BB61" s="3"/>
      <c r="BC61" s="3"/>
      <c r="BD61" s="3"/>
      <c r="BE61" s="3"/>
      <c r="BF61" s="3"/>
    </row>
    <row r="62" spans="1:58">
      <c r="A62" s="3"/>
      <c r="B62" s="7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8">
        <v>0</v>
      </c>
      <c r="N62" s="3"/>
      <c r="O62" s="3"/>
      <c r="P62" s="3"/>
      <c r="Q62" s="3"/>
      <c r="R62" s="3"/>
      <c r="S62" s="7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7">
        <v>0</v>
      </c>
      <c r="Z62" s="3">
        <v>0</v>
      </c>
      <c r="AA62" s="3">
        <v>0</v>
      </c>
      <c r="AB62" s="3">
        <v>0</v>
      </c>
      <c r="AC62" s="3">
        <v>0</v>
      </c>
      <c r="AD62" s="8">
        <v>0</v>
      </c>
      <c r="AE62" s="3"/>
      <c r="AF62" s="7">
        <v>0</v>
      </c>
      <c r="AG62" s="3">
        <v>0</v>
      </c>
      <c r="AH62" s="3">
        <v>0</v>
      </c>
      <c r="AI62" s="3">
        <v>0</v>
      </c>
      <c r="AJ62" s="3">
        <v>0</v>
      </c>
      <c r="AK62" s="8">
        <v>0</v>
      </c>
      <c r="AL62" s="3"/>
      <c r="AM62" s="7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8">
        <v>0</v>
      </c>
      <c r="AY62" s="3"/>
      <c r="AZ62" s="3"/>
      <c r="BA62" s="3"/>
      <c r="BB62" s="3"/>
      <c r="BC62" s="3"/>
      <c r="BD62" s="3"/>
      <c r="BE62" s="3"/>
      <c r="BF62" s="3"/>
    </row>
    <row r="63" spans="1:58">
      <c r="A63" s="3"/>
      <c r="B63" s="7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8">
        <v>0</v>
      </c>
      <c r="N63" s="3"/>
      <c r="O63" s="3"/>
      <c r="P63" s="3"/>
      <c r="Q63" s="3"/>
      <c r="R63" s="3"/>
      <c r="S63" s="7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7">
        <v>0</v>
      </c>
      <c r="Z63" s="3">
        <v>0</v>
      </c>
      <c r="AA63" s="3">
        <v>0</v>
      </c>
      <c r="AB63" s="3">
        <v>0</v>
      </c>
      <c r="AC63" s="3">
        <v>0</v>
      </c>
      <c r="AD63" s="8">
        <v>0</v>
      </c>
      <c r="AE63" s="3"/>
      <c r="AF63" s="7">
        <v>0</v>
      </c>
      <c r="AG63" s="3">
        <v>0</v>
      </c>
      <c r="AH63" s="3">
        <v>0</v>
      </c>
      <c r="AI63" s="3">
        <v>0</v>
      </c>
      <c r="AJ63" s="3">
        <v>0</v>
      </c>
      <c r="AK63" s="8">
        <v>0</v>
      </c>
      <c r="AL63" s="3"/>
      <c r="AM63" s="7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f t="array" ref="AV63:AX65">O58:Q60</f>
        <v>0</v>
      </c>
      <c r="AW63" s="3">
        <v>0</v>
      </c>
      <c r="AX63" s="8">
        <v>0</v>
      </c>
      <c r="AY63" s="3"/>
      <c r="AZ63" s="3"/>
      <c r="BA63" s="3"/>
      <c r="BB63" s="3"/>
      <c r="BC63" s="3"/>
      <c r="BD63" s="3"/>
      <c r="BE63" s="3"/>
      <c r="BF63" s="3"/>
    </row>
    <row r="64" spans="1:58">
      <c r="A64" s="3"/>
      <c r="B64" s="7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8">
        <v>0</v>
      </c>
      <c r="N64" s="3"/>
      <c r="O64" s="3"/>
      <c r="P64" s="3"/>
      <c r="Q64" s="3"/>
      <c r="R64" s="3"/>
      <c r="S64" s="7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7">
        <v>0</v>
      </c>
      <c r="Z64" s="3">
        <v>0</v>
      </c>
      <c r="AA64" s="3">
        <v>0</v>
      </c>
      <c r="AB64" s="3">
        <v>0</v>
      </c>
      <c r="AC64" s="3">
        <v>0</v>
      </c>
      <c r="AD64" s="8">
        <v>0</v>
      </c>
      <c r="AE64" s="3"/>
      <c r="AF64" s="7">
        <v>0</v>
      </c>
      <c r="AG64" s="3">
        <v>0</v>
      </c>
      <c r="AH64" s="3">
        <v>0</v>
      </c>
      <c r="AI64" s="3">
        <v>0</v>
      </c>
      <c r="AJ64" s="3">
        <v>0</v>
      </c>
      <c r="AK64" s="8">
        <v>0</v>
      </c>
      <c r="AL64" s="3"/>
      <c r="AM64" s="7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8">
        <v>0</v>
      </c>
      <c r="AY64" s="3"/>
      <c r="AZ64" s="3"/>
      <c r="BA64" s="3"/>
      <c r="BB64" s="3"/>
      <c r="BC64" s="3"/>
      <c r="BD64" s="3"/>
      <c r="BE64" s="3"/>
      <c r="BF64" s="3"/>
    </row>
    <row r="65" spans="1:58" ht="15" thickBot="1">
      <c r="A65" s="3"/>
      <c r="B65" s="9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1">
        <v>0</v>
      </c>
      <c r="N65" s="3"/>
      <c r="O65" s="3"/>
      <c r="P65" s="3"/>
      <c r="Q65" s="3"/>
      <c r="R65" s="3"/>
      <c r="S65" s="9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9">
        <v>0</v>
      </c>
      <c r="Z65" s="10">
        <v>0</v>
      </c>
      <c r="AA65" s="10">
        <v>0</v>
      </c>
      <c r="AB65" s="10">
        <v>0</v>
      </c>
      <c r="AC65" s="10">
        <v>0</v>
      </c>
      <c r="AD65" s="11">
        <v>0</v>
      </c>
      <c r="AE65" s="3"/>
      <c r="AF65" s="9">
        <v>0</v>
      </c>
      <c r="AG65" s="10">
        <v>0</v>
      </c>
      <c r="AH65" s="10">
        <v>0</v>
      </c>
      <c r="AI65" s="10">
        <v>0</v>
      </c>
      <c r="AJ65" s="10">
        <v>0</v>
      </c>
      <c r="AK65" s="11">
        <v>0</v>
      </c>
      <c r="AL65" s="3"/>
      <c r="AM65" s="9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1">
        <v>0</v>
      </c>
      <c r="AY65" s="3"/>
      <c r="AZ65" s="3"/>
      <c r="BA65" s="3"/>
      <c r="BB65" s="3"/>
      <c r="BC65" s="3"/>
      <c r="BD65" s="3"/>
      <c r="BE65" s="3"/>
      <c r="BF65" s="3"/>
    </row>
    <row r="66" spans="1:5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</row>
    <row r="67" spans="1:58" ht="15" thickBot="1">
      <c r="A67" s="3"/>
      <c r="B67" s="1" t="s">
        <v>81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</row>
    <row r="68" spans="1:58">
      <c r="A68" s="3"/>
      <c r="B68" s="4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6">
        <v>0</v>
      </c>
      <c r="N68" s="3"/>
      <c r="O68" s="4"/>
      <c r="P68" s="5"/>
      <c r="Q68" s="6"/>
      <c r="R68" s="3"/>
      <c r="S68" s="4">
        <f t="array" ref="S68:AD79">MMULT(MMULT(AM68:AX79,B68:M79),TRANSPOSE(AM68:AX79))</f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4">
        <v>0</v>
      </c>
      <c r="Z68" s="5">
        <v>0</v>
      </c>
      <c r="AA68" s="5">
        <v>0</v>
      </c>
      <c r="AB68" s="5">
        <v>0</v>
      </c>
      <c r="AC68" s="5">
        <v>0</v>
      </c>
      <c r="AD68" s="6">
        <v>0</v>
      </c>
      <c r="AE68" s="12" t="s">
        <v>45</v>
      </c>
      <c r="AF68" s="4">
        <f t="array" ref="AF68:AH70">0.5*(Y68:AA70+S74:U76)</f>
        <v>0</v>
      </c>
      <c r="AG68" s="5">
        <v>0</v>
      </c>
      <c r="AH68" s="5">
        <v>0</v>
      </c>
      <c r="AI68" s="5">
        <f t="array" ref="AI68:AK70">0.5*(AB68:AD70-V74:X76)</f>
        <v>0</v>
      </c>
      <c r="AJ68" s="5">
        <v>0</v>
      </c>
      <c r="AK68" s="6">
        <v>0</v>
      </c>
      <c r="AL68" s="3"/>
      <c r="AM68" s="4">
        <f t="array" ref="AM68:AO70">O68:Q70</f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6">
        <v>0</v>
      </c>
      <c r="AY68" s="3"/>
      <c r="AZ68" s="3"/>
      <c r="BA68" s="3"/>
      <c r="BB68" s="3"/>
      <c r="BC68" s="3"/>
      <c r="BD68" s="3"/>
      <c r="BE68" s="3"/>
      <c r="BF68" s="3"/>
    </row>
    <row r="69" spans="1:58">
      <c r="A69" s="3"/>
      <c r="B69" s="7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8">
        <v>0</v>
      </c>
      <c r="N69" s="3"/>
      <c r="O69" s="7"/>
      <c r="P69" s="3"/>
      <c r="Q69" s="8"/>
      <c r="R69" s="3"/>
      <c r="S69" s="7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7">
        <v>0</v>
      </c>
      <c r="Z69" s="3">
        <v>0</v>
      </c>
      <c r="AA69" s="3">
        <v>0</v>
      </c>
      <c r="AB69" s="3">
        <v>0</v>
      </c>
      <c r="AC69" s="3">
        <v>0</v>
      </c>
      <c r="AD69" s="8">
        <v>0</v>
      </c>
      <c r="AE69" s="3"/>
      <c r="AF69" s="7">
        <v>0</v>
      </c>
      <c r="AG69" s="3">
        <v>0</v>
      </c>
      <c r="AH69" s="3">
        <v>0</v>
      </c>
      <c r="AI69" s="3">
        <v>0</v>
      </c>
      <c r="AJ69" s="3">
        <v>0</v>
      </c>
      <c r="AK69" s="8">
        <v>0</v>
      </c>
      <c r="AL69" s="3"/>
      <c r="AM69" s="7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8">
        <v>0</v>
      </c>
      <c r="AY69" s="3"/>
      <c r="AZ69" s="3"/>
      <c r="BA69" s="3"/>
      <c r="BB69" s="3"/>
      <c r="BC69" s="3"/>
      <c r="BD69" s="3"/>
      <c r="BE69" s="3"/>
      <c r="BF69" s="3"/>
    </row>
    <row r="70" spans="1:58" ht="15" thickBot="1">
      <c r="A70" s="3"/>
      <c r="B70" s="7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8">
        <v>0</v>
      </c>
      <c r="N70" s="3"/>
      <c r="O70" s="9"/>
      <c r="P70" s="10"/>
      <c r="Q70" s="11"/>
      <c r="R70" s="3"/>
      <c r="S70" s="7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7">
        <v>0</v>
      </c>
      <c r="Z70" s="3">
        <v>0</v>
      </c>
      <c r="AA70" s="3">
        <v>0</v>
      </c>
      <c r="AB70" s="3">
        <v>0</v>
      </c>
      <c r="AC70" s="3">
        <v>0</v>
      </c>
      <c r="AD70" s="8">
        <v>0</v>
      </c>
      <c r="AE70" s="3"/>
      <c r="AF70" s="7">
        <v>0</v>
      </c>
      <c r="AG70" s="3">
        <v>0</v>
      </c>
      <c r="AH70" s="3">
        <v>0</v>
      </c>
      <c r="AI70" s="3">
        <v>0</v>
      </c>
      <c r="AJ70" s="3">
        <v>0</v>
      </c>
      <c r="AK70" s="8">
        <v>0</v>
      </c>
      <c r="AL70" s="3"/>
      <c r="AM70" s="7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8">
        <v>0</v>
      </c>
      <c r="AY70" s="3"/>
      <c r="AZ70" s="3"/>
      <c r="BA70" s="3"/>
      <c r="BB70" s="3"/>
      <c r="BC70" s="3"/>
      <c r="BD70" s="3"/>
      <c r="BE70" s="3"/>
      <c r="BF70" s="3"/>
    </row>
    <row r="71" spans="1:58" ht="15" thickBot="1">
      <c r="A71" s="3"/>
      <c r="B71" s="7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8">
        <v>0</v>
      </c>
      <c r="N71" s="3"/>
      <c r="O71" s="3"/>
      <c r="P71" s="3"/>
      <c r="Q71" s="3"/>
      <c r="R71" s="3"/>
      <c r="S71" s="7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7">
        <v>0</v>
      </c>
      <c r="Z71" s="3">
        <v>0</v>
      </c>
      <c r="AA71" s="3">
        <v>0</v>
      </c>
      <c r="AB71" s="3">
        <v>0</v>
      </c>
      <c r="AC71" s="3">
        <v>0</v>
      </c>
      <c r="AD71" s="8">
        <v>0</v>
      </c>
      <c r="AE71" s="3"/>
      <c r="AF71" s="7">
        <f t="array" ref="AF71:AH73">0.5*(Y71:AA73-S77:U79)</f>
        <v>0</v>
      </c>
      <c r="AG71" s="3">
        <v>0</v>
      </c>
      <c r="AH71" s="3">
        <v>0</v>
      </c>
      <c r="AI71" s="3">
        <f t="array" ref="AI71:AK73">0.5*(AB71:AD73+V77:X79)</f>
        <v>0</v>
      </c>
      <c r="AJ71" s="3">
        <v>0</v>
      </c>
      <c r="AK71" s="8">
        <v>0</v>
      </c>
      <c r="AL71" s="3"/>
      <c r="AM71" s="7">
        <v>0</v>
      </c>
      <c r="AN71" s="3">
        <v>0</v>
      </c>
      <c r="AO71" s="3">
        <v>0</v>
      </c>
      <c r="AP71" s="3">
        <f t="array" ref="AP71:AR73">O68:Q70</f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8">
        <v>0</v>
      </c>
      <c r="AY71" s="3"/>
      <c r="AZ71" s="3"/>
      <c r="BA71" s="3"/>
      <c r="BB71" s="3"/>
      <c r="BC71" s="3"/>
      <c r="BD71" s="3"/>
      <c r="BE71" s="3"/>
      <c r="BF71" s="3"/>
    </row>
    <row r="72" spans="1:58">
      <c r="A72" s="3"/>
      <c r="B72" s="7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8">
        <v>0</v>
      </c>
      <c r="N72" s="3"/>
      <c r="O72" s="4"/>
      <c r="P72" s="5"/>
      <c r="Q72" s="6"/>
      <c r="R72" s="3"/>
      <c r="S72" s="7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7">
        <v>0</v>
      </c>
      <c r="Z72" s="3">
        <v>0</v>
      </c>
      <c r="AA72" s="3">
        <v>0</v>
      </c>
      <c r="AB72" s="3">
        <v>0</v>
      </c>
      <c r="AC72" s="3">
        <v>0</v>
      </c>
      <c r="AD72" s="8">
        <v>0</v>
      </c>
      <c r="AE72" s="3"/>
      <c r="AF72" s="7">
        <v>0</v>
      </c>
      <c r="AG72" s="3">
        <v>0</v>
      </c>
      <c r="AH72" s="3">
        <v>0</v>
      </c>
      <c r="AI72" s="3">
        <v>0</v>
      </c>
      <c r="AJ72" s="3">
        <v>0</v>
      </c>
      <c r="AK72" s="8">
        <v>0</v>
      </c>
      <c r="AL72" s="3"/>
      <c r="AM72" s="7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8">
        <v>0</v>
      </c>
      <c r="AY72" s="3"/>
      <c r="AZ72" s="3"/>
      <c r="BA72" s="3"/>
      <c r="BB72" s="3"/>
      <c r="BC72" s="3"/>
      <c r="BD72" s="3"/>
      <c r="BE72" s="3"/>
      <c r="BF72" s="3"/>
    </row>
    <row r="73" spans="1:58" ht="15" thickBot="1">
      <c r="A73" s="3"/>
      <c r="B73" s="7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8">
        <v>0</v>
      </c>
      <c r="N73" s="3"/>
      <c r="O73" s="7"/>
      <c r="P73" s="3"/>
      <c r="Q73" s="8"/>
      <c r="R73" s="3"/>
      <c r="S73" s="7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7">
        <v>0</v>
      </c>
      <c r="Z73" s="3">
        <v>0</v>
      </c>
      <c r="AA73" s="3">
        <v>0</v>
      </c>
      <c r="AB73" s="3">
        <v>0</v>
      </c>
      <c r="AC73" s="3">
        <v>0</v>
      </c>
      <c r="AD73" s="8">
        <v>0</v>
      </c>
      <c r="AE73" s="3"/>
      <c r="AF73" s="9">
        <v>0</v>
      </c>
      <c r="AG73" s="10">
        <v>0</v>
      </c>
      <c r="AH73" s="10">
        <v>0</v>
      </c>
      <c r="AI73" s="10">
        <v>0</v>
      </c>
      <c r="AJ73" s="10">
        <v>0</v>
      </c>
      <c r="AK73" s="11">
        <v>0</v>
      </c>
      <c r="AL73" s="3"/>
      <c r="AM73" s="7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8">
        <v>0</v>
      </c>
      <c r="AY73" s="3"/>
      <c r="AZ73" s="3"/>
      <c r="BA73" s="3"/>
      <c r="BB73" s="3"/>
      <c r="BC73" s="3"/>
      <c r="BD73" s="3"/>
      <c r="BE73" s="3"/>
      <c r="BF73" s="3"/>
    </row>
    <row r="74" spans="1:58" ht="15" thickBot="1">
      <c r="A74" s="3"/>
      <c r="B74" s="7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8">
        <v>0</v>
      </c>
      <c r="N74" s="3"/>
      <c r="O74" s="9"/>
      <c r="P74" s="10"/>
      <c r="Q74" s="11"/>
      <c r="R74" s="3"/>
      <c r="S74" s="4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4">
        <v>0</v>
      </c>
      <c r="Z74" s="5">
        <v>0</v>
      </c>
      <c r="AA74" s="5">
        <v>0</v>
      </c>
      <c r="AB74" s="5">
        <v>0</v>
      </c>
      <c r="AC74" s="5">
        <v>0</v>
      </c>
      <c r="AD74" s="6">
        <v>0</v>
      </c>
      <c r="AE74" s="3" t="s">
        <v>46</v>
      </c>
      <c r="AF74" s="4">
        <f t="array" ref="AF74:AK79">TRANSPOSE(AF68:AK73)</f>
        <v>0</v>
      </c>
      <c r="AG74" s="5">
        <v>0</v>
      </c>
      <c r="AH74" s="5">
        <v>0</v>
      </c>
      <c r="AI74" s="5">
        <v>0</v>
      </c>
      <c r="AJ74" s="5">
        <v>0</v>
      </c>
      <c r="AK74" s="6">
        <v>0</v>
      </c>
      <c r="AL74" s="3"/>
      <c r="AM74" s="7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f t="array" ref="AS74:AU76">O72:Q74</f>
        <v>0</v>
      </c>
      <c r="AT74" s="3">
        <v>0</v>
      </c>
      <c r="AU74" s="3">
        <v>0</v>
      </c>
      <c r="AV74" s="3">
        <v>0</v>
      </c>
      <c r="AW74" s="3">
        <v>0</v>
      </c>
      <c r="AX74" s="8">
        <v>0</v>
      </c>
      <c r="AY74" s="3"/>
      <c r="AZ74" s="3"/>
      <c r="BA74" s="3"/>
      <c r="BB74" s="3"/>
      <c r="BC74" s="3"/>
      <c r="BD74" s="3"/>
      <c r="BE74" s="3"/>
      <c r="BF74" s="3"/>
    </row>
    <row r="75" spans="1:58">
      <c r="A75" s="3"/>
      <c r="B75" s="7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8">
        <v>0</v>
      </c>
      <c r="N75" s="3"/>
      <c r="O75" s="3"/>
      <c r="P75" s="3"/>
      <c r="Q75" s="3"/>
      <c r="R75" s="3"/>
      <c r="S75" s="7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7">
        <v>0</v>
      </c>
      <c r="Z75" s="3">
        <v>0</v>
      </c>
      <c r="AA75" s="3">
        <v>0</v>
      </c>
      <c r="AB75" s="3">
        <v>0</v>
      </c>
      <c r="AC75" s="3">
        <v>0</v>
      </c>
      <c r="AD75" s="8">
        <v>0</v>
      </c>
      <c r="AE75" s="3"/>
      <c r="AF75" s="7">
        <v>0</v>
      </c>
      <c r="AG75" s="3">
        <v>0</v>
      </c>
      <c r="AH75" s="3">
        <v>0</v>
      </c>
      <c r="AI75" s="3">
        <v>0</v>
      </c>
      <c r="AJ75" s="3">
        <v>0</v>
      </c>
      <c r="AK75" s="8">
        <v>0</v>
      </c>
      <c r="AL75" s="3"/>
      <c r="AM75" s="7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8">
        <v>0</v>
      </c>
      <c r="AY75" s="3"/>
      <c r="AZ75" s="3"/>
      <c r="BA75" s="3"/>
      <c r="BB75" s="3"/>
      <c r="BC75" s="3"/>
      <c r="BD75" s="3"/>
      <c r="BE75" s="3"/>
      <c r="BF75" s="3"/>
    </row>
    <row r="76" spans="1:58">
      <c r="A76" s="3"/>
      <c r="B76" s="7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8">
        <v>0</v>
      </c>
      <c r="N76" s="3"/>
      <c r="O76" s="3"/>
      <c r="P76" s="3"/>
      <c r="Q76" s="3"/>
      <c r="R76" s="3"/>
      <c r="S76" s="7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7">
        <v>0</v>
      </c>
      <c r="Z76" s="3">
        <v>0</v>
      </c>
      <c r="AA76" s="3">
        <v>0</v>
      </c>
      <c r="AB76" s="3">
        <v>0</v>
      </c>
      <c r="AC76" s="3">
        <v>0</v>
      </c>
      <c r="AD76" s="8">
        <v>0</v>
      </c>
      <c r="AE76" s="3"/>
      <c r="AF76" s="7">
        <v>0</v>
      </c>
      <c r="AG76" s="3">
        <v>0</v>
      </c>
      <c r="AH76" s="3">
        <v>0</v>
      </c>
      <c r="AI76" s="3">
        <v>0</v>
      </c>
      <c r="AJ76" s="3">
        <v>0</v>
      </c>
      <c r="AK76" s="8">
        <v>0</v>
      </c>
      <c r="AL76" s="3"/>
      <c r="AM76" s="7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8">
        <v>0</v>
      </c>
      <c r="AY76" s="3"/>
      <c r="AZ76" s="3"/>
      <c r="BA76" s="3"/>
      <c r="BB76" s="3"/>
      <c r="BC76" s="3"/>
      <c r="BD76" s="3"/>
      <c r="BE76" s="3"/>
      <c r="BF76" s="3"/>
    </row>
    <row r="77" spans="1:58">
      <c r="A77" s="3"/>
      <c r="B77" s="7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8">
        <v>0</v>
      </c>
      <c r="N77" s="3"/>
      <c r="O77" s="3"/>
      <c r="P77" s="3"/>
      <c r="Q77" s="3"/>
      <c r="R77" s="3"/>
      <c r="S77" s="7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7">
        <v>0</v>
      </c>
      <c r="Z77" s="3">
        <v>0</v>
      </c>
      <c r="AA77" s="3">
        <v>0</v>
      </c>
      <c r="AB77" s="3">
        <v>0</v>
      </c>
      <c r="AC77" s="3">
        <v>0</v>
      </c>
      <c r="AD77" s="8">
        <v>0</v>
      </c>
      <c r="AE77" s="3"/>
      <c r="AF77" s="7">
        <v>0</v>
      </c>
      <c r="AG77" s="3">
        <v>0</v>
      </c>
      <c r="AH77" s="3">
        <v>0</v>
      </c>
      <c r="AI77" s="3">
        <v>0</v>
      </c>
      <c r="AJ77" s="3">
        <v>0</v>
      </c>
      <c r="AK77" s="8">
        <v>0</v>
      </c>
      <c r="AL77" s="3"/>
      <c r="AM77" s="7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f t="array" ref="AV77:AX79">O72:Q74</f>
        <v>0</v>
      </c>
      <c r="AW77" s="3">
        <v>0</v>
      </c>
      <c r="AX77" s="8">
        <v>0</v>
      </c>
      <c r="AY77" s="3"/>
      <c r="AZ77" s="3"/>
      <c r="BA77" s="3"/>
      <c r="BB77" s="3"/>
      <c r="BC77" s="3"/>
      <c r="BD77" s="3"/>
      <c r="BE77" s="3"/>
      <c r="BF77" s="3"/>
    </row>
    <row r="78" spans="1:58">
      <c r="A78" s="3"/>
      <c r="B78" s="7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8">
        <v>0</v>
      </c>
      <c r="N78" s="3"/>
      <c r="O78" s="3"/>
      <c r="P78" s="3"/>
      <c r="Q78" s="3"/>
      <c r="R78" s="3"/>
      <c r="S78" s="7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7">
        <v>0</v>
      </c>
      <c r="Z78" s="3">
        <v>0</v>
      </c>
      <c r="AA78" s="3">
        <v>0</v>
      </c>
      <c r="AB78" s="3">
        <v>0</v>
      </c>
      <c r="AC78" s="3">
        <v>0</v>
      </c>
      <c r="AD78" s="8">
        <v>0</v>
      </c>
      <c r="AE78" s="3"/>
      <c r="AF78" s="7">
        <v>0</v>
      </c>
      <c r="AG78" s="3">
        <v>0</v>
      </c>
      <c r="AH78" s="3">
        <v>0</v>
      </c>
      <c r="AI78" s="3">
        <v>0</v>
      </c>
      <c r="AJ78" s="3">
        <v>0</v>
      </c>
      <c r="AK78" s="8">
        <v>0</v>
      </c>
      <c r="AL78" s="3"/>
      <c r="AM78" s="7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8">
        <v>0</v>
      </c>
      <c r="AY78" s="3"/>
      <c r="AZ78" s="3"/>
      <c r="BA78" s="3"/>
      <c r="BB78" s="3"/>
      <c r="BC78" s="3"/>
      <c r="BD78" s="3"/>
      <c r="BE78" s="3"/>
      <c r="BF78" s="3"/>
    </row>
    <row r="79" spans="1:58" ht="15" thickBot="1">
      <c r="A79" s="3"/>
      <c r="B79" s="9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1">
        <v>0</v>
      </c>
      <c r="N79" s="3"/>
      <c r="O79" s="3"/>
      <c r="P79" s="3"/>
      <c r="Q79" s="3"/>
      <c r="R79" s="3"/>
      <c r="S79" s="9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9">
        <v>0</v>
      </c>
      <c r="Z79" s="10">
        <v>0</v>
      </c>
      <c r="AA79" s="10">
        <v>0</v>
      </c>
      <c r="AB79" s="10">
        <v>0</v>
      </c>
      <c r="AC79" s="10">
        <v>0</v>
      </c>
      <c r="AD79" s="11">
        <v>0</v>
      </c>
      <c r="AE79" s="3"/>
      <c r="AF79" s="9">
        <v>0</v>
      </c>
      <c r="AG79" s="10">
        <v>0</v>
      </c>
      <c r="AH79" s="10">
        <v>0</v>
      </c>
      <c r="AI79" s="10">
        <v>0</v>
      </c>
      <c r="AJ79" s="10">
        <v>0</v>
      </c>
      <c r="AK79" s="11">
        <v>0</v>
      </c>
      <c r="AL79" s="3"/>
      <c r="AM79" s="9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1">
        <v>0</v>
      </c>
      <c r="AY79" s="3"/>
      <c r="AZ79" s="3"/>
      <c r="BA79" s="3"/>
      <c r="BB79" s="3"/>
      <c r="BC79" s="3"/>
      <c r="BD79" s="3"/>
      <c r="BE79" s="3"/>
      <c r="BF79" s="3"/>
    </row>
    <row r="80" spans="1:5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</row>
    <row r="81" spans="1:58" ht="15" thickBot="1">
      <c r="A81" s="3"/>
      <c r="B81" s="3" t="s">
        <v>48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</row>
    <row r="82" spans="1:58">
      <c r="A82" s="3"/>
      <c r="B82" s="4">
        <v>3.1419199999999998</v>
      </c>
      <c r="C82" s="5">
        <v>0.38750000000000001</v>
      </c>
      <c r="D82" s="5">
        <v>0.70542000000000005</v>
      </c>
      <c r="E82" s="5">
        <v>4.079E-2</v>
      </c>
      <c r="F82" s="5">
        <v>-0.11426</v>
      </c>
      <c r="G82" s="5">
        <v>-2.078E-2</v>
      </c>
      <c r="H82" s="5">
        <v>-0.2109</v>
      </c>
      <c r="I82" s="5">
        <v>-0.50563999999999998</v>
      </c>
      <c r="J82" s="5">
        <v>-2.5000000000000001E-3</v>
      </c>
      <c r="K82" s="5">
        <v>8.0400000000000003E-3</v>
      </c>
      <c r="L82" s="5">
        <v>3.0300000000000001E-3</v>
      </c>
      <c r="M82" s="6">
        <v>0.35521999999999998</v>
      </c>
      <c r="N82" s="3"/>
      <c r="O82" s="4">
        <v>0.58520000000000005</v>
      </c>
      <c r="P82" s="5">
        <v>0.19603000000000001</v>
      </c>
      <c r="Q82" s="6">
        <v>-0.78683999999999998</v>
      </c>
      <c r="R82" s="3"/>
      <c r="S82" s="4">
        <f t="array" ref="S82:AD93">MMULT(MMULT(AM82:AX93,B82:M93),TRANSPOSE(AM82:AX93))</f>
        <v>5.019151258298999</v>
      </c>
      <c r="T82" s="5">
        <v>1.44991607672852</v>
      </c>
      <c r="U82" s="5">
        <v>-1.3017465133011417</v>
      </c>
      <c r="V82" s="5">
        <v>6.4919572310379009E-2</v>
      </c>
      <c r="W82" s="5">
        <v>-0.116517190581268</v>
      </c>
      <c r="X82" s="5">
        <v>-0.15371625558607999</v>
      </c>
      <c r="Y82" s="4">
        <v>-0.17247718812037202</v>
      </c>
      <c r="Z82" s="5">
        <v>-0.21059006085888696</v>
      </c>
      <c r="AA82" s="5">
        <v>-0.49841132456879689</v>
      </c>
      <c r="AB82" s="5">
        <v>-0.266085845204382</v>
      </c>
      <c r="AC82" s="5">
        <v>-0.20487293848523203</v>
      </c>
      <c r="AD82" s="6">
        <v>0.18527613674225801</v>
      </c>
      <c r="AE82" s="12" t="s">
        <v>45</v>
      </c>
      <c r="AF82" s="4">
        <f t="array" ref="AF82:AH84">0.5*(Y82:AA84+S88:U90)</f>
        <v>-0.17247718812037205</v>
      </c>
      <c r="AG82" s="5">
        <v>-0.21057521206918547</v>
      </c>
      <c r="AH82" s="5">
        <v>-0.49840738442335647</v>
      </c>
      <c r="AI82" s="5">
        <f t="array" ref="AI82:AK84">0.5*(AB82:AD84-V88:X90)</f>
        <v>-0.26602697351530946</v>
      </c>
      <c r="AJ82" s="5">
        <v>-0.20482065069136401</v>
      </c>
      <c r="AK82" s="6">
        <v>0.18522235917317603</v>
      </c>
      <c r="AL82" s="3"/>
      <c r="AM82" s="4">
        <f t="array" ref="AM82:AO84">O82:Q84</f>
        <v>0.58520000000000005</v>
      </c>
      <c r="AN82" s="5">
        <v>0.19603000000000001</v>
      </c>
      <c r="AO82" s="5">
        <v>-0.78683999999999998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6">
        <v>0</v>
      </c>
      <c r="AY82" s="3"/>
      <c r="AZ82" s="3"/>
      <c r="BA82" s="3"/>
      <c r="BB82" s="3"/>
      <c r="BC82" s="3"/>
      <c r="BD82" s="3"/>
      <c r="BE82" s="3"/>
      <c r="BF82" s="3"/>
    </row>
    <row r="83" spans="1:58">
      <c r="A83" s="3"/>
      <c r="B83" s="7">
        <v>0.38750000000000001</v>
      </c>
      <c r="C83" s="3">
        <v>4.6371200000000004</v>
      </c>
      <c r="D83" s="3">
        <v>-2.351E-2</v>
      </c>
      <c r="E83" s="3">
        <v>4.5940000000000002E-2</v>
      </c>
      <c r="F83" s="3">
        <v>-0.19700999999999999</v>
      </c>
      <c r="G83" s="3">
        <v>0.11827</v>
      </c>
      <c r="H83" s="3">
        <v>-0.50570000000000004</v>
      </c>
      <c r="I83" s="3">
        <v>-1.1316999999999999</v>
      </c>
      <c r="J83" s="3">
        <v>3.0000000000000001E-5</v>
      </c>
      <c r="K83" s="3">
        <v>8.2199999999999999E-3</v>
      </c>
      <c r="L83" s="3">
        <v>2.052E-2</v>
      </c>
      <c r="M83" s="8">
        <v>0.88056000000000001</v>
      </c>
      <c r="N83" s="3"/>
      <c r="O83" s="7">
        <v>-0.63249999999999995</v>
      </c>
      <c r="P83" s="3">
        <v>0.71755999999999998</v>
      </c>
      <c r="Q83" s="8">
        <v>-0.29164000000000001</v>
      </c>
      <c r="R83" s="3"/>
      <c r="S83" s="7">
        <v>1.4499160767285197</v>
      </c>
      <c r="T83" s="3">
        <v>4.1561762399265278</v>
      </c>
      <c r="U83" s="3">
        <v>-0.26537327832156765</v>
      </c>
      <c r="V83" s="3">
        <v>-5.8658922164483984E-2</v>
      </c>
      <c r="W83" s="3">
        <v>-8.8929516825259985E-2</v>
      </c>
      <c r="X83" s="3">
        <v>-2.8487005576743989E-2</v>
      </c>
      <c r="Y83" s="7">
        <v>-0.21056036327948402</v>
      </c>
      <c r="Z83" s="3">
        <v>-0.20127468976788396</v>
      </c>
      <c r="AA83" s="3">
        <v>-0.45883534220953598</v>
      </c>
      <c r="AB83" s="3">
        <v>-0.30682837055591994</v>
      </c>
      <c r="AC83" s="3">
        <v>-0.14488279646548</v>
      </c>
      <c r="AD83" s="8">
        <v>0.21982835924252797</v>
      </c>
      <c r="AE83" s="3"/>
      <c r="AF83" s="7">
        <v>-0.2105752120691855</v>
      </c>
      <c r="AG83" s="3">
        <v>-0.20127468976788399</v>
      </c>
      <c r="AH83" s="3">
        <v>-0.45886378028631603</v>
      </c>
      <c r="AI83" s="3">
        <v>-0.30677529159871847</v>
      </c>
      <c r="AJ83" s="3">
        <v>-0.14483825464830802</v>
      </c>
      <c r="AK83" s="8">
        <v>0.21977361175810101</v>
      </c>
      <c r="AL83" s="3"/>
      <c r="AM83" s="7">
        <v>-0.63249999999999995</v>
      </c>
      <c r="AN83" s="3">
        <v>0.71755999999999998</v>
      </c>
      <c r="AO83" s="3">
        <v>-0.29164000000000001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8">
        <v>0</v>
      </c>
      <c r="AY83" s="3"/>
      <c r="AZ83" s="3"/>
      <c r="BA83" s="3"/>
      <c r="BB83" s="3"/>
      <c r="BC83" s="3"/>
      <c r="BD83" s="3"/>
      <c r="BE83" s="3"/>
      <c r="BF83" s="3"/>
    </row>
    <row r="84" spans="1:58" ht="15" thickBot="1">
      <c r="A84" s="3"/>
      <c r="B84" s="7">
        <v>0.70542000000000005</v>
      </c>
      <c r="C84" s="3">
        <v>-2.351E-2</v>
      </c>
      <c r="D84" s="3">
        <v>6.9751799999999999</v>
      </c>
      <c r="E84" s="3">
        <v>-1.0300000000000001E-3</v>
      </c>
      <c r="F84" s="3">
        <v>8.659E-2</v>
      </c>
      <c r="G84" s="3">
        <v>0.14199999999999999</v>
      </c>
      <c r="H84" s="3">
        <v>-2.3600000000000001E-3</v>
      </c>
      <c r="I84" s="3">
        <v>3.1E-4</v>
      </c>
      <c r="J84" s="3">
        <v>9.2329999999999995E-2</v>
      </c>
      <c r="K84" s="3">
        <v>-7.8240000000000004E-2</v>
      </c>
      <c r="L84" s="3">
        <v>0.10326</v>
      </c>
      <c r="M84" s="8">
        <v>1.35E-2</v>
      </c>
      <c r="N84" s="3"/>
      <c r="O84" s="9">
        <v>0.50744</v>
      </c>
      <c r="P84" s="10">
        <v>0.66834000000000005</v>
      </c>
      <c r="Q84" s="11">
        <v>0.54390000000000005</v>
      </c>
      <c r="R84" s="3"/>
      <c r="S84" s="7">
        <v>-1.3017465133011419</v>
      </c>
      <c r="T84" s="3">
        <v>-0.26537327832156832</v>
      </c>
      <c r="U84" s="3">
        <v>5.5789091943835043</v>
      </c>
      <c r="V84" s="3">
        <v>-0.112861291144688</v>
      </c>
      <c r="W84" s="3">
        <v>-0.17694989336241199</v>
      </c>
      <c r="X84" s="3">
        <v>9.7895825173160145E-3</v>
      </c>
      <c r="Y84" s="7">
        <v>-0.49840344427791605</v>
      </c>
      <c r="Z84" s="3">
        <v>-0.45889221836309602</v>
      </c>
      <c r="AA84" s="3">
        <v>-0.87651446901255592</v>
      </c>
      <c r="AB84" s="3">
        <v>-0.61591629027337191</v>
      </c>
      <c r="AC84" s="3">
        <v>-0.154068285095812</v>
      </c>
      <c r="AD84" s="8">
        <v>0.45325072589874399</v>
      </c>
      <c r="AE84" s="3"/>
      <c r="AF84" s="7">
        <v>-0.49840738442335653</v>
      </c>
      <c r="AG84" s="3">
        <v>-0.45886378028631603</v>
      </c>
      <c r="AH84" s="3">
        <v>-0.87651446901255592</v>
      </c>
      <c r="AI84" s="3">
        <v>-0.61584147148952995</v>
      </c>
      <c r="AJ84" s="3">
        <v>-0.15392644555547</v>
      </c>
      <c r="AK84" s="8">
        <v>0.45314500582408201</v>
      </c>
      <c r="AL84" s="3"/>
      <c r="AM84" s="7">
        <v>0.50744</v>
      </c>
      <c r="AN84" s="3">
        <v>0.66834000000000005</v>
      </c>
      <c r="AO84" s="3">
        <v>0.54390000000000005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8">
        <v>0</v>
      </c>
      <c r="AY84" s="3"/>
      <c r="AZ84" s="3"/>
      <c r="BA84" s="3"/>
      <c r="BB84" s="3"/>
      <c r="BC84" s="3"/>
      <c r="BD84" s="3"/>
      <c r="BE84" s="3"/>
      <c r="BF84" s="3"/>
    </row>
    <row r="85" spans="1:58" ht="15" thickBot="1">
      <c r="A85" s="3"/>
      <c r="B85" s="7">
        <v>4.079E-2</v>
      </c>
      <c r="C85" s="3">
        <v>4.5940000000000002E-2</v>
      </c>
      <c r="D85" s="3">
        <v>-1.0300000000000001E-3</v>
      </c>
      <c r="E85" s="3">
        <v>3.7849699999999999</v>
      </c>
      <c r="F85" s="3">
        <v>1.0550900000000001</v>
      </c>
      <c r="G85" s="3">
        <v>-9.4E-2</v>
      </c>
      <c r="H85" s="3">
        <v>-7.9399999999999991E-3</v>
      </c>
      <c r="I85" s="3">
        <v>-8.0599999999999995E-3</v>
      </c>
      <c r="J85" s="3">
        <v>7.8299999999999995E-2</v>
      </c>
      <c r="K85" s="3">
        <v>-4.6719999999999998E-2</v>
      </c>
      <c r="L85" s="3">
        <v>0.11428000000000001</v>
      </c>
      <c r="M85" s="8">
        <v>2.9299999999999999E-3</v>
      </c>
      <c r="N85" s="3"/>
      <c r="O85" s="3"/>
      <c r="P85" s="3"/>
      <c r="Q85" s="3"/>
      <c r="R85" s="3"/>
      <c r="S85" s="7">
        <v>6.4919572310378981E-2</v>
      </c>
      <c r="T85" s="3">
        <v>-5.8658922164483998E-2</v>
      </c>
      <c r="U85" s="3">
        <v>-0.11286129114468801</v>
      </c>
      <c r="V85" s="3">
        <v>4.9420473824729996</v>
      </c>
      <c r="W85" s="3">
        <v>1.8660514797709502</v>
      </c>
      <c r="X85" s="3">
        <v>1.5449758220830865</v>
      </c>
      <c r="Y85" s="7">
        <v>0.26596810182623698</v>
      </c>
      <c r="Z85" s="3">
        <v>0.306722212641517</v>
      </c>
      <c r="AA85" s="3">
        <v>0.61576665270568798</v>
      </c>
      <c r="AB85" s="3">
        <v>0.19701464612961303</v>
      </c>
      <c r="AC85" s="3">
        <v>0.10909469559859801</v>
      </c>
      <c r="AD85" s="8">
        <v>-0.105835594318389</v>
      </c>
      <c r="AE85" s="3"/>
      <c r="AF85" s="7">
        <f t="array" ref="AF85:AH87">0.5*(Y85:AA87-S91:U93)</f>
        <v>0.26602697351530952</v>
      </c>
      <c r="AG85" s="3">
        <v>0.30677529159871852</v>
      </c>
      <c r="AH85" s="3">
        <v>0.61584147148952995</v>
      </c>
      <c r="AI85" s="3">
        <f t="array" ref="AI85:AK87">0.5*(AB85:AD87+V91:X93)</f>
        <v>0.19701464612961303</v>
      </c>
      <c r="AJ85" s="3">
        <v>0.108962104061919</v>
      </c>
      <c r="AK85" s="8">
        <v>-0.10581355096141351</v>
      </c>
      <c r="AL85" s="3"/>
      <c r="AM85" s="7">
        <v>0</v>
      </c>
      <c r="AN85" s="3">
        <v>0</v>
      </c>
      <c r="AO85" s="3">
        <v>0</v>
      </c>
      <c r="AP85" s="3">
        <f t="array" ref="AP85:AR87">O82:Q84</f>
        <v>0.58520000000000005</v>
      </c>
      <c r="AQ85" s="3">
        <v>0.19603000000000001</v>
      </c>
      <c r="AR85" s="3">
        <v>-0.78683999999999998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8">
        <v>0</v>
      </c>
      <c r="AY85" s="3"/>
      <c r="AZ85" s="3"/>
      <c r="BA85" s="3"/>
      <c r="BB85" s="3"/>
      <c r="BC85" s="3"/>
      <c r="BD85" s="3"/>
      <c r="BE85" s="3"/>
      <c r="BF85" s="3"/>
    </row>
    <row r="86" spans="1:58">
      <c r="A86" s="3"/>
      <c r="B86" s="7">
        <v>-0.11426</v>
      </c>
      <c r="C86" s="3">
        <v>-0.19700999999999999</v>
      </c>
      <c r="D86" s="3">
        <v>8.659E-2</v>
      </c>
      <c r="E86" s="3">
        <v>1.0550900000000001</v>
      </c>
      <c r="F86" s="3">
        <v>11.53951</v>
      </c>
      <c r="G86" s="3">
        <v>-0.58565999999999996</v>
      </c>
      <c r="H86" s="3">
        <v>-3.1900000000000001E-3</v>
      </c>
      <c r="I86" s="3">
        <v>-2.0820000000000002E-2</v>
      </c>
      <c r="J86" s="3">
        <v>-0.10329000000000001</v>
      </c>
      <c r="K86" s="3">
        <v>0.11419</v>
      </c>
      <c r="L86" s="3">
        <v>-9.1670000000000001E-2</v>
      </c>
      <c r="M86" s="8">
        <v>3.5999999999999999E-3</v>
      </c>
      <c r="N86" s="3"/>
      <c r="O86" s="4">
        <v>0.58521000000000001</v>
      </c>
      <c r="P86" s="5">
        <v>0.19620000000000001</v>
      </c>
      <c r="Q86" s="6">
        <v>-0.78678000000000003</v>
      </c>
      <c r="R86" s="3"/>
      <c r="S86" s="7">
        <v>-0.116517190581268</v>
      </c>
      <c r="T86" s="3">
        <v>-8.8929516825260013E-2</v>
      </c>
      <c r="U86" s="3">
        <v>-0.17694989336241199</v>
      </c>
      <c r="V86" s="3">
        <v>1.8660514797709498</v>
      </c>
      <c r="W86" s="3">
        <v>7.0785060866270593</v>
      </c>
      <c r="X86" s="3">
        <v>3.4992411325107962</v>
      </c>
      <c r="Y86" s="7">
        <v>0.204768362897496</v>
      </c>
      <c r="Z86" s="3">
        <v>0.14479371283113601</v>
      </c>
      <c r="AA86" s="3">
        <v>0.15378460601512803</v>
      </c>
      <c r="AB86" s="3">
        <v>0.10882951252524001</v>
      </c>
      <c r="AC86" s="3">
        <v>-0.14328328097563003</v>
      </c>
      <c r="AD86" s="8">
        <v>-8.6162434122570006E-2</v>
      </c>
      <c r="AE86" s="3"/>
      <c r="AF86" s="7">
        <v>0.20482065069136399</v>
      </c>
      <c r="AG86" s="3">
        <v>0.14483825464830802</v>
      </c>
      <c r="AH86" s="3">
        <v>0.15392644555547003</v>
      </c>
      <c r="AI86" s="3">
        <v>0.10896210406191902</v>
      </c>
      <c r="AJ86" s="3">
        <v>-0.14328328097563001</v>
      </c>
      <c r="AK86" s="8">
        <v>-8.6195291325804002E-2</v>
      </c>
      <c r="AL86" s="3"/>
      <c r="AM86" s="7">
        <v>0</v>
      </c>
      <c r="AN86" s="3">
        <v>0</v>
      </c>
      <c r="AO86" s="3">
        <v>0</v>
      </c>
      <c r="AP86" s="3">
        <v>-0.63249999999999995</v>
      </c>
      <c r="AQ86" s="3">
        <v>0.71755999999999998</v>
      </c>
      <c r="AR86" s="3">
        <v>-0.29164000000000001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8">
        <v>0</v>
      </c>
      <c r="AY86" s="3"/>
      <c r="AZ86" s="3"/>
      <c r="BA86" s="3"/>
      <c r="BB86" s="3"/>
      <c r="BC86" s="3"/>
      <c r="BD86" s="3"/>
      <c r="BE86" s="3"/>
      <c r="BF86" s="3"/>
    </row>
    <row r="87" spans="1:58" ht="15" thickBot="1">
      <c r="A87" s="3"/>
      <c r="B87" s="7">
        <v>-2.078E-2</v>
      </c>
      <c r="C87" s="3">
        <v>0.11827</v>
      </c>
      <c r="D87" s="3">
        <v>0.14199999999999999</v>
      </c>
      <c r="E87" s="3">
        <v>-9.4E-2</v>
      </c>
      <c r="F87" s="3">
        <v>-0.58565999999999996</v>
      </c>
      <c r="G87" s="3">
        <v>4.3499100000000004</v>
      </c>
      <c r="H87" s="3">
        <v>-0.35514000000000001</v>
      </c>
      <c r="I87" s="3">
        <v>-0.88014999999999999</v>
      </c>
      <c r="J87" s="3">
        <v>-1.374E-2</v>
      </c>
      <c r="K87" s="3">
        <v>3.1199999999999999E-3</v>
      </c>
      <c r="L87" s="3">
        <v>3.3899999999999998E-3</v>
      </c>
      <c r="M87" s="8">
        <v>0.31367</v>
      </c>
      <c r="N87" s="3"/>
      <c r="O87" s="7">
        <v>-0.63244</v>
      </c>
      <c r="P87" s="3">
        <v>0.7177</v>
      </c>
      <c r="Q87" s="8">
        <v>-0.29143000000000002</v>
      </c>
      <c r="R87" s="3"/>
      <c r="S87" s="7">
        <v>-0.15371625558608001</v>
      </c>
      <c r="T87" s="3">
        <v>-2.8487005576743989E-2</v>
      </c>
      <c r="U87" s="3">
        <v>9.7895825173160145E-3</v>
      </c>
      <c r="V87" s="3">
        <v>1.5449758220830863</v>
      </c>
      <c r="W87" s="3">
        <v>3.4992411325107966</v>
      </c>
      <c r="X87" s="3">
        <v>7.6538608484988577</v>
      </c>
      <c r="Y87" s="7">
        <v>-0.185168581604094</v>
      </c>
      <c r="Z87" s="3">
        <v>-0.21971886427367404</v>
      </c>
      <c r="AA87" s="3">
        <v>-0.45303928574942004</v>
      </c>
      <c r="AB87" s="3">
        <v>-0.10579150760443803</v>
      </c>
      <c r="AC87" s="3">
        <v>-8.6228148529038012E-2</v>
      </c>
      <c r="AD87" s="8">
        <v>0.12154568044669602</v>
      </c>
      <c r="AE87" s="3"/>
      <c r="AF87" s="9">
        <v>-0.18522235917317598</v>
      </c>
      <c r="AG87" s="10">
        <v>-0.21977361175810101</v>
      </c>
      <c r="AH87" s="10">
        <v>-0.45314500582408201</v>
      </c>
      <c r="AI87" s="10">
        <v>-0.10581355096141351</v>
      </c>
      <c r="AJ87" s="10">
        <v>-8.6195291325804002E-2</v>
      </c>
      <c r="AK87" s="11">
        <v>0.121545680446696</v>
      </c>
      <c r="AL87" s="3"/>
      <c r="AM87" s="7">
        <v>0</v>
      </c>
      <c r="AN87" s="3">
        <v>0</v>
      </c>
      <c r="AO87" s="3">
        <v>0</v>
      </c>
      <c r="AP87" s="3">
        <v>0.50744</v>
      </c>
      <c r="AQ87" s="3">
        <v>0.66834000000000005</v>
      </c>
      <c r="AR87" s="3">
        <v>0.54390000000000005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8">
        <v>0</v>
      </c>
      <c r="AY87" s="3"/>
      <c r="AZ87" s="3"/>
      <c r="BA87" s="3"/>
      <c r="BB87" s="3"/>
      <c r="BC87" s="3"/>
      <c r="BD87" s="3"/>
      <c r="BE87" s="3"/>
      <c r="BF87" s="3"/>
    </row>
    <row r="88" spans="1:58" ht="15" thickBot="1">
      <c r="A88" s="3"/>
      <c r="B88" s="7">
        <v>-0.2109</v>
      </c>
      <c r="C88" s="3">
        <v>-0.50570000000000004</v>
      </c>
      <c r="D88" s="3">
        <v>-2.3600000000000001E-3</v>
      </c>
      <c r="E88" s="3">
        <v>-7.9399999999999991E-3</v>
      </c>
      <c r="F88" s="3">
        <v>-3.1900000000000001E-3</v>
      </c>
      <c r="G88" s="3">
        <v>-0.35514000000000001</v>
      </c>
      <c r="H88" s="3">
        <v>3.1439400000000002</v>
      </c>
      <c r="I88" s="3">
        <v>0.38979000000000003</v>
      </c>
      <c r="J88" s="3">
        <v>0.70694999999999997</v>
      </c>
      <c r="K88" s="3">
        <v>-4.3490000000000001E-2</v>
      </c>
      <c r="L88" s="3">
        <v>0.11376</v>
      </c>
      <c r="M88" s="8">
        <v>2.171E-2</v>
      </c>
      <c r="N88" s="3"/>
      <c r="O88" s="9">
        <v>0.50749</v>
      </c>
      <c r="P88" s="10">
        <v>0.66813999999999996</v>
      </c>
      <c r="Q88" s="11">
        <v>0.54408999999999996</v>
      </c>
      <c r="R88" s="3"/>
      <c r="S88" s="4">
        <v>-0.17247718812037205</v>
      </c>
      <c r="T88" s="5">
        <v>-0.21056036327948399</v>
      </c>
      <c r="U88" s="5">
        <v>-0.49840344427791605</v>
      </c>
      <c r="V88" s="5">
        <v>0.26596810182623698</v>
      </c>
      <c r="W88" s="5">
        <v>0.204768362897496</v>
      </c>
      <c r="X88" s="5">
        <v>-0.18516858160409402</v>
      </c>
      <c r="Y88" s="4">
        <v>5.0183428133990713</v>
      </c>
      <c r="Z88" s="5">
        <v>1.4506369160137651</v>
      </c>
      <c r="AA88" s="5">
        <v>-1.299009401046459</v>
      </c>
      <c r="AB88" s="5">
        <v>-6.5515174127055015E-2</v>
      </c>
      <c r="AC88" s="5">
        <v>0.121185868999095</v>
      </c>
      <c r="AD88" s="6">
        <v>0.15812015511817801</v>
      </c>
      <c r="AE88" s="3" t="s">
        <v>46</v>
      </c>
      <c r="AF88" s="4">
        <f t="array" ref="AF88:AK93">TRANSPOSE(AF82:AK87)</f>
        <v>-0.17247718812037205</v>
      </c>
      <c r="AG88" s="5">
        <v>-0.2105752120691855</v>
      </c>
      <c r="AH88" s="5">
        <v>-0.49840738442335653</v>
      </c>
      <c r="AI88" s="5">
        <v>0.26602697351530952</v>
      </c>
      <c r="AJ88" s="5">
        <v>0.20482065069136399</v>
      </c>
      <c r="AK88" s="6">
        <v>-0.18522235917317598</v>
      </c>
      <c r="AL88" s="3"/>
      <c r="AM88" s="7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f t="array" ref="AS88:AU90">O86:Q88</f>
        <v>0.58521000000000001</v>
      </c>
      <c r="AT88" s="3">
        <v>0.19620000000000001</v>
      </c>
      <c r="AU88" s="3">
        <v>-0.78678000000000003</v>
      </c>
      <c r="AV88" s="3">
        <v>0</v>
      </c>
      <c r="AW88" s="3">
        <v>0</v>
      </c>
      <c r="AX88" s="8">
        <v>0</v>
      </c>
      <c r="AY88" s="3"/>
      <c r="AZ88" s="3"/>
      <c r="BA88" s="3"/>
      <c r="BB88" s="3"/>
      <c r="BC88" s="3"/>
      <c r="BD88" s="3"/>
      <c r="BE88" s="3"/>
      <c r="BF88" s="3"/>
    </row>
    <row r="89" spans="1:58">
      <c r="A89" s="3"/>
      <c r="B89" s="7">
        <v>-0.50563999999999998</v>
      </c>
      <c r="C89" s="3">
        <v>-1.1316999999999999</v>
      </c>
      <c r="D89" s="3">
        <v>3.1E-4</v>
      </c>
      <c r="E89" s="3">
        <v>-8.0599999999999995E-3</v>
      </c>
      <c r="F89" s="3">
        <v>-2.0820000000000002E-2</v>
      </c>
      <c r="G89" s="3">
        <v>-0.88014999999999999</v>
      </c>
      <c r="H89" s="3">
        <v>0.38979000000000003</v>
      </c>
      <c r="I89" s="3">
        <v>4.6411499999999997</v>
      </c>
      <c r="J89" s="3">
        <v>-2.4309999999999998E-2</v>
      </c>
      <c r="K89" s="3">
        <v>-4.725E-2</v>
      </c>
      <c r="L89" s="3">
        <v>0.19969999999999999</v>
      </c>
      <c r="M89" s="8">
        <v>-0.11731</v>
      </c>
      <c r="N89" s="3"/>
      <c r="O89" s="3"/>
      <c r="P89" s="3"/>
      <c r="Q89" s="3"/>
      <c r="R89" s="3"/>
      <c r="S89" s="7">
        <v>-0.21059006085888701</v>
      </c>
      <c r="T89" s="3">
        <v>-0.20127468976788404</v>
      </c>
      <c r="U89" s="3">
        <v>-0.45889221836309607</v>
      </c>
      <c r="V89" s="3">
        <v>0.306722212641517</v>
      </c>
      <c r="W89" s="3">
        <v>0.14479371283113601</v>
      </c>
      <c r="X89" s="3">
        <v>-0.21971886427367404</v>
      </c>
      <c r="Y89" s="7">
        <v>1.4506369160137651</v>
      </c>
      <c r="Z89" s="3">
        <v>4.1573527429917601</v>
      </c>
      <c r="AA89" s="3">
        <v>-0.26464510385971907</v>
      </c>
      <c r="AB89" s="3">
        <v>5.9868027100259999E-2</v>
      </c>
      <c r="AC89" s="3">
        <v>9.1345153459260003E-2</v>
      </c>
      <c r="AD89" s="8">
        <v>3.2161522828028005E-2</v>
      </c>
      <c r="AE89" s="3"/>
      <c r="AF89" s="7">
        <v>-0.21057521206918547</v>
      </c>
      <c r="AG89" s="3">
        <v>-0.20127468976788399</v>
      </c>
      <c r="AH89" s="3">
        <v>-0.45886378028631603</v>
      </c>
      <c r="AI89" s="3">
        <v>0.30677529159871852</v>
      </c>
      <c r="AJ89" s="3">
        <v>0.14483825464830802</v>
      </c>
      <c r="AK89" s="8">
        <v>-0.21977361175810101</v>
      </c>
      <c r="AL89" s="3"/>
      <c r="AM89" s="7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-0.63244</v>
      </c>
      <c r="AT89" s="3">
        <v>0.7177</v>
      </c>
      <c r="AU89" s="3">
        <v>-0.29143000000000002</v>
      </c>
      <c r="AV89" s="3">
        <v>0</v>
      </c>
      <c r="AW89" s="3">
        <v>0</v>
      </c>
      <c r="AX89" s="8">
        <v>0</v>
      </c>
      <c r="AY89" s="3"/>
      <c r="AZ89" s="3"/>
      <c r="BA89" s="3"/>
      <c r="BB89" s="3"/>
      <c r="BC89" s="3"/>
      <c r="BD89" s="3"/>
      <c r="BE89" s="3"/>
      <c r="BF89" s="3"/>
    </row>
    <row r="90" spans="1:58">
      <c r="A90" s="3"/>
      <c r="B90" s="7">
        <v>-2.5000000000000001E-3</v>
      </c>
      <c r="C90" s="3">
        <v>3.0000000000000001E-5</v>
      </c>
      <c r="D90" s="3">
        <v>9.2329999999999995E-2</v>
      </c>
      <c r="E90" s="3">
        <v>7.8299999999999995E-2</v>
      </c>
      <c r="F90" s="3">
        <v>-0.10329000000000001</v>
      </c>
      <c r="G90" s="3">
        <v>-1.374E-2</v>
      </c>
      <c r="H90" s="3">
        <v>0.70694999999999997</v>
      </c>
      <c r="I90" s="3">
        <v>-2.4309999999999998E-2</v>
      </c>
      <c r="J90" s="3">
        <v>6.97384</v>
      </c>
      <c r="K90" s="3">
        <v>2.0000000000000002E-5</v>
      </c>
      <c r="L90" s="3">
        <v>-9.4070000000000001E-2</v>
      </c>
      <c r="M90" s="8">
        <v>-0.14308000000000001</v>
      </c>
      <c r="N90" s="3"/>
      <c r="O90" s="3"/>
      <c r="P90" s="3"/>
      <c r="Q90" s="3"/>
      <c r="R90" s="3"/>
      <c r="S90" s="7">
        <v>-0.49841132456879694</v>
      </c>
      <c r="T90" s="3">
        <v>-0.45883534220953598</v>
      </c>
      <c r="U90" s="3">
        <v>-0.87651446901255592</v>
      </c>
      <c r="V90" s="3">
        <v>0.61576665270568798</v>
      </c>
      <c r="W90" s="3">
        <v>0.153784606015128</v>
      </c>
      <c r="X90" s="3">
        <v>-0.45303928574942004</v>
      </c>
      <c r="Y90" s="7">
        <v>-1.2990094010464592</v>
      </c>
      <c r="Z90" s="3">
        <v>-0.26464510385971973</v>
      </c>
      <c r="AA90" s="3">
        <v>5.5831306740328035</v>
      </c>
      <c r="AB90" s="3">
        <v>0.110327551959033</v>
      </c>
      <c r="AC90" s="3">
        <v>0.17669760577698301</v>
      </c>
      <c r="AD90" s="8">
        <v>-1.2699607270985999E-2</v>
      </c>
      <c r="AE90" s="3"/>
      <c r="AF90" s="7">
        <v>-0.49840738442335647</v>
      </c>
      <c r="AG90" s="3">
        <v>-0.45886378028631603</v>
      </c>
      <c r="AH90" s="3">
        <v>-0.87651446901255592</v>
      </c>
      <c r="AI90" s="3">
        <v>0.61584147148952995</v>
      </c>
      <c r="AJ90" s="3">
        <v>0.15392644555547003</v>
      </c>
      <c r="AK90" s="8">
        <v>-0.45314500582408201</v>
      </c>
      <c r="AL90" s="3"/>
      <c r="AM90" s="7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0.50749</v>
      </c>
      <c r="AT90" s="3">
        <v>0.66813999999999996</v>
      </c>
      <c r="AU90" s="3">
        <v>0.54408999999999996</v>
      </c>
      <c r="AV90" s="3">
        <v>0</v>
      </c>
      <c r="AW90" s="3">
        <v>0</v>
      </c>
      <c r="AX90" s="8">
        <v>0</v>
      </c>
      <c r="AY90" s="3"/>
      <c r="AZ90" s="3"/>
      <c r="BA90" s="3"/>
      <c r="BB90" s="3"/>
      <c r="BC90" s="3"/>
      <c r="BD90" s="3"/>
      <c r="BE90" s="3"/>
      <c r="BF90" s="3"/>
    </row>
    <row r="91" spans="1:58">
      <c r="A91" s="3"/>
      <c r="B91" s="7">
        <v>8.0400000000000003E-3</v>
      </c>
      <c r="C91" s="3">
        <v>8.2199999999999999E-3</v>
      </c>
      <c r="D91" s="3">
        <v>-7.8240000000000004E-2</v>
      </c>
      <c r="E91" s="3">
        <v>-4.6719999999999998E-2</v>
      </c>
      <c r="F91" s="3">
        <v>0.11419</v>
      </c>
      <c r="G91" s="3">
        <v>3.1199999999999999E-3</v>
      </c>
      <c r="H91" s="3">
        <v>-4.3490000000000001E-2</v>
      </c>
      <c r="I91" s="3">
        <v>-4.725E-2</v>
      </c>
      <c r="J91" s="3">
        <v>2.0000000000000002E-5</v>
      </c>
      <c r="K91" s="3">
        <v>3.7821899999999999</v>
      </c>
      <c r="L91" s="3">
        <v>1.05667</v>
      </c>
      <c r="M91" s="8">
        <v>-9.4689999999999996E-2</v>
      </c>
      <c r="N91" s="3"/>
      <c r="O91" s="3"/>
      <c r="P91" s="3"/>
      <c r="Q91" s="3"/>
      <c r="R91" s="3"/>
      <c r="S91" s="7">
        <v>-0.26608584520438205</v>
      </c>
      <c r="T91" s="3">
        <v>-0.30682837055592005</v>
      </c>
      <c r="U91" s="3">
        <v>-0.61591629027337202</v>
      </c>
      <c r="V91" s="3">
        <v>0.19701464612961303</v>
      </c>
      <c r="W91" s="3">
        <v>0.10882951252524001</v>
      </c>
      <c r="X91" s="3">
        <v>-0.10579150760443803</v>
      </c>
      <c r="Y91" s="7">
        <v>-6.5515174127055029E-2</v>
      </c>
      <c r="Z91" s="3">
        <v>5.9868027100259992E-2</v>
      </c>
      <c r="AA91" s="3">
        <v>0.11032755195903302</v>
      </c>
      <c r="AB91" s="3">
        <v>4.9447166094647192</v>
      </c>
      <c r="AC91" s="3">
        <v>1.8696486632148703</v>
      </c>
      <c r="AD91" s="8">
        <v>1.5446522839812302</v>
      </c>
      <c r="AE91" s="3"/>
      <c r="AF91" s="7">
        <v>-0.26602697351530946</v>
      </c>
      <c r="AG91" s="3">
        <v>-0.30677529159871847</v>
      </c>
      <c r="AH91" s="3">
        <v>-0.61584147148952995</v>
      </c>
      <c r="AI91" s="3">
        <v>0.19701464612961303</v>
      </c>
      <c r="AJ91" s="3">
        <v>0.10896210406191902</v>
      </c>
      <c r="AK91" s="8">
        <v>-0.10581355096141351</v>
      </c>
      <c r="AL91" s="3"/>
      <c r="AM91" s="7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f t="array" ref="AV91:AX93">O86:Q88</f>
        <v>0.58521000000000001</v>
      </c>
      <c r="AW91" s="3">
        <v>0.19620000000000001</v>
      </c>
      <c r="AX91" s="8">
        <v>-0.78678000000000003</v>
      </c>
      <c r="AY91" s="3"/>
      <c r="AZ91" s="3"/>
      <c r="BA91" s="3"/>
      <c r="BB91" s="3"/>
      <c r="BC91" s="3"/>
      <c r="BD91" s="3"/>
      <c r="BE91" s="3"/>
      <c r="BF91" s="3"/>
    </row>
    <row r="92" spans="1:58">
      <c r="A92" s="3"/>
      <c r="B92" s="7">
        <v>3.0300000000000001E-3</v>
      </c>
      <c r="C92" s="3">
        <v>2.052E-2</v>
      </c>
      <c r="D92" s="3">
        <v>0.10326</v>
      </c>
      <c r="E92" s="3">
        <v>0.11428000000000001</v>
      </c>
      <c r="F92" s="3">
        <v>-9.1670000000000001E-2</v>
      </c>
      <c r="G92" s="3">
        <v>3.3899999999999998E-3</v>
      </c>
      <c r="H92" s="3">
        <v>0.11376</v>
      </c>
      <c r="I92" s="3">
        <v>0.19969999999999999</v>
      </c>
      <c r="J92" s="3">
        <v>-9.4070000000000001E-2</v>
      </c>
      <c r="K92" s="3">
        <v>1.05667</v>
      </c>
      <c r="L92" s="3">
        <v>11.54054</v>
      </c>
      <c r="M92" s="8">
        <v>-0.58650999999999998</v>
      </c>
      <c r="N92" s="3"/>
      <c r="O92" s="3"/>
      <c r="P92" s="3"/>
      <c r="Q92" s="3"/>
      <c r="R92" s="3"/>
      <c r="S92" s="7">
        <v>-0.20487293848523197</v>
      </c>
      <c r="T92" s="3">
        <v>-0.14488279646548</v>
      </c>
      <c r="U92" s="3">
        <v>-0.154068285095812</v>
      </c>
      <c r="V92" s="3">
        <v>0.10909469559859802</v>
      </c>
      <c r="W92" s="3">
        <v>-0.14328328097562998</v>
      </c>
      <c r="X92" s="3">
        <v>-8.6228148529038012E-2</v>
      </c>
      <c r="Y92" s="7">
        <v>0.121185868999095</v>
      </c>
      <c r="Z92" s="3">
        <v>9.1345153459260017E-2</v>
      </c>
      <c r="AA92" s="3">
        <v>0.17669760577698301</v>
      </c>
      <c r="AB92" s="3">
        <v>1.8696486632148694</v>
      </c>
      <c r="AC92" s="3">
        <v>7.0781088290861449</v>
      </c>
      <c r="AD92" s="8">
        <v>3.5000292855525457</v>
      </c>
      <c r="AE92" s="3"/>
      <c r="AF92" s="7">
        <v>-0.20482065069136401</v>
      </c>
      <c r="AG92" s="3">
        <v>-0.14483825464830802</v>
      </c>
      <c r="AH92" s="3">
        <v>-0.15392644555547</v>
      </c>
      <c r="AI92" s="3">
        <v>0.108962104061919</v>
      </c>
      <c r="AJ92" s="3">
        <v>-0.14328328097563001</v>
      </c>
      <c r="AK92" s="8">
        <v>-8.6195291325804002E-2</v>
      </c>
      <c r="AL92" s="3"/>
      <c r="AM92" s="7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-0.63244</v>
      </c>
      <c r="AW92" s="3">
        <v>0.7177</v>
      </c>
      <c r="AX92" s="8">
        <v>-0.29143000000000002</v>
      </c>
      <c r="AY92" s="3"/>
      <c r="AZ92" s="3"/>
      <c r="BA92" s="3"/>
      <c r="BB92" s="3"/>
      <c r="BC92" s="3"/>
      <c r="BD92" s="3"/>
      <c r="BE92" s="3"/>
      <c r="BF92" s="3"/>
    </row>
    <row r="93" spans="1:58" ht="15" thickBot="1">
      <c r="A93" s="3"/>
      <c r="B93" s="9">
        <v>0.35521999999999998</v>
      </c>
      <c r="C93" s="10">
        <v>0.88056000000000001</v>
      </c>
      <c r="D93" s="10">
        <v>1.35E-2</v>
      </c>
      <c r="E93" s="10">
        <v>2.9299999999999999E-3</v>
      </c>
      <c r="F93" s="10">
        <v>3.5999999999999999E-3</v>
      </c>
      <c r="G93" s="10">
        <v>0.31367</v>
      </c>
      <c r="H93" s="10">
        <v>2.171E-2</v>
      </c>
      <c r="I93" s="10">
        <v>-0.11731</v>
      </c>
      <c r="J93" s="10">
        <v>-0.14308000000000001</v>
      </c>
      <c r="K93" s="10">
        <v>-9.4689999999999996E-2</v>
      </c>
      <c r="L93" s="10">
        <v>-0.58650999999999998</v>
      </c>
      <c r="M93" s="11">
        <v>4.3524399999999996</v>
      </c>
      <c r="N93" s="3"/>
      <c r="O93" s="3"/>
      <c r="P93" s="3"/>
      <c r="Q93" s="3"/>
      <c r="R93" s="3"/>
      <c r="S93" s="9">
        <v>0.18527613674225796</v>
      </c>
      <c r="T93" s="10">
        <v>0.219828359242528</v>
      </c>
      <c r="U93" s="10">
        <v>0.45325072589874393</v>
      </c>
      <c r="V93" s="10">
        <v>-0.10583559431838899</v>
      </c>
      <c r="W93" s="10">
        <v>-8.6162434122569992E-2</v>
      </c>
      <c r="X93" s="10">
        <v>0.121545680446696</v>
      </c>
      <c r="Y93" s="9">
        <v>0.15812015511817801</v>
      </c>
      <c r="Z93" s="10">
        <v>3.2161522828027984E-2</v>
      </c>
      <c r="AA93" s="10">
        <v>-1.2699607270985999E-2</v>
      </c>
      <c r="AB93" s="10">
        <v>1.5446522839812304</v>
      </c>
      <c r="AC93" s="10">
        <v>3.5000292855525457</v>
      </c>
      <c r="AD93" s="11">
        <v>7.6522447025305809</v>
      </c>
      <c r="AE93" s="3"/>
      <c r="AF93" s="9">
        <v>0.18522235917317603</v>
      </c>
      <c r="AG93" s="10">
        <v>0.21977361175810101</v>
      </c>
      <c r="AH93" s="10">
        <v>0.45314500582408201</v>
      </c>
      <c r="AI93" s="10">
        <v>-0.10581355096141351</v>
      </c>
      <c r="AJ93" s="10">
        <v>-8.6195291325804002E-2</v>
      </c>
      <c r="AK93" s="11">
        <v>0.121545680446696</v>
      </c>
      <c r="AL93" s="3"/>
      <c r="AM93" s="9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0.50749</v>
      </c>
      <c r="AW93" s="10">
        <v>0.66813999999999996</v>
      </c>
      <c r="AX93" s="11">
        <v>0.54408999999999996</v>
      </c>
      <c r="AY93" s="3"/>
      <c r="AZ93" s="3"/>
      <c r="BA93" s="3"/>
      <c r="BB93" s="3"/>
      <c r="BC93" s="3"/>
      <c r="BD93" s="3"/>
      <c r="BE93" s="3"/>
      <c r="BF93" s="3"/>
    </row>
    <row r="94" spans="1:5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</row>
    <row r="95" spans="1:58" ht="15" thickBot="1">
      <c r="A95" s="3"/>
      <c r="B95" s="3" t="s">
        <v>49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</row>
    <row r="96" spans="1:58">
      <c r="A96" s="3"/>
      <c r="B96" s="4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6">
        <v>0</v>
      </c>
      <c r="N96" s="3"/>
      <c r="O96" s="4"/>
      <c r="P96" s="5"/>
      <c r="Q96" s="6"/>
      <c r="R96" s="3"/>
      <c r="S96" s="4">
        <f t="array" ref="S96:AD107">MMULT(MMULT(AM96:AX107,B96:M107),TRANSPOSE(AM96:AX107))</f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4">
        <v>0</v>
      </c>
      <c r="Z96" s="5">
        <v>0</v>
      </c>
      <c r="AA96" s="5">
        <v>0</v>
      </c>
      <c r="AB96" s="5">
        <v>0</v>
      </c>
      <c r="AC96" s="5">
        <v>0</v>
      </c>
      <c r="AD96" s="6">
        <v>0</v>
      </c>
      <c r="AE96" s="12" t="s">
        <v>45</v>
      </c>
      <c r="AF96" s="4">
        <f t="array" ref="AF96:AH98">0.5*(Y96:AA98+S102:U104)</f>
        <v>0</v>
      </c>
      <c r="AG96" s="5">
        <v>0</v>
      </c>
      <c r="AH96" s="5">
        <v>0</v>
      </c>
      <c r="AI96" s="5">
        <f t="array" ref="AI96:AK98">0.5*(AB96:AD98-V102:X104)</f>
        <v>0</v>
      </c>
      <c r="AJ96" s="5">
        <v>0</v>
      </c>
      <c r="AK96" s="6">
        <v>0</v>
      </c>
      <c r="AL96" s="3"/>
      <c r="AM96" s="4">
        <f t="array" ref="AM96:AO98">O96:Q98</f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6">
        <v>0</v>
      </c>
      <c r="AY96" s="3"/>
      <c r="AZ96" s="3"/>
      <c r="BA96" s="3"/>
      <c r="BB96" s="3"/>
      <c r="BC96" s="3"/>
      <c r="BD96" s="3"/>
      <c r="BE96" s="3"/>
      <c r="BF96" s="3"/>
    </row>
    <row r="97" spans="1:58">
      <c r="A97" s="3"/>
      <c r="B97" s="7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8">
        <v>0</v>
      </c>
      <c r="N97" s="3"/>
      <c r="O97" s="7"/>
      <c r="P97" s="3"/>
      <c r="Q97" s="8"/>
      <c r="R97" s="3"/>
      <c r="S97" s="7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7">
        <v>0</v>
      </c>
      <c r="Z97" s="3">
        <v>0</v>
      </c>
      <c r="AA97" s="3">
        <v>0</v>
      </c>
      <c r="AB97" s="3">
        <v>0</v>
      </c>
      <c r="AC97" s="3">
        <v>0</v>
      </c>
      <c r="AD97" s="8">
        <v>0</v>
      </c>
      <c r="AE97" s="3"/>
      <c r="AF97" s="7">
        <v>0</v>
      </c>
      <c r="AG97" s="3">
        <v>0</v>
      </c>
      <c r="AH97" s="3">
        <v>0</v>
      </c>
      <c r="AI97" s="3">
        <v>0</v>
      </c>
      <c r="AJ97" s="3">
        <v>0</v>
      </c>
      <c r="AK97" s="8">
        <v>0</v>
      </c>
      <c r="AL97" s="3"/>
      <c r="AM97" s="7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8">
        <v>0</v>
      </c>
      <c r="AY97" s="3"/>
      <c r="AZ97" s="3"/>
      <c r="BA97" s="3"/>
      <c r="BB97" s="3"/>
      <c r="BC97" s="3"/>
      <c r="BD97" s="3"/>
      <c r="BE97" s="3"/>
      <c r="BF97" s="3"/>
    </row>
    <row r="98" spans="1:58" ht="15" thickBot="1">
      <c r="A98" s="3"/>
      <c r="B98" s="7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8">
        <v>0</v>
      </c>
      <c r="N98" s="3"/>
      <c r="O98" s="9"/>
      <c r="P98" s="10"/>
      <c r="Q98" s="11"/>
      <c r="R98" s="3"/>
      <c r="S98" s="7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7">
        <v>0</v>
      </c>
      <c r="Z98" s="3">
        <v>0</v>
      </c>
      <c r="AA98" s="3">
        <v>0</v>
      </c>
      <c r="AB98" s="3">
        <v>0</v>
      </c>
      <c r="AC98" s="3">
        <v>0</v>
      </c>
      <c r="AD98" s="8">
        <v>0</v>
      </c>
      <c r="AE98" s="3"/>
      <c r="AF98" s="7">
        <v>0</v>
      </c>
      <c r="AG98" s="3">
        <v>0</v>
      </c>
      <c r="AH98" s="3">
        <v>0</v>
      </c>
      <c r="AI98" s="3">
        <v>0</v>
      </c>
      <c r="AJ98" s="3">
        <v>0</v>
      </c>
      <c r="AK98" s="8">
        <v>0</v>
      </c>
      <c r="AL98" s="3"/>
      <c r="AM98" s="7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8">
        <v>0</v>
      </c>
      <c r="AY98" s="3"/>
      <c r="AZ98" s="3"/>
      <c r="BA98" s="3"/>
      <c r="BB98" s="3"/>
      <c r="BC98" s="3"/>
      <c r="BD98" s="3"/>
      <c r="BE98" s="3"/>
      <c r="BF98" s="3"/>
    </row>
    <row r="99" spans="1:58" ht="15" thickBot="1">
      <c r="A99" s="3"/>
      <c r="B99" s="7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8">
        <v>0</v>
      </c>
      <c r="N99" s="3"/>
      <c r="O99" s="3"/>
      <c r="P99" s="3"/>
      <c r="Q99" s="3"/>
      <c r="R99" s="3"/>
      <c r="S99" s="7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7">
        <v>0</v>
      </c>
      <c r="Z99" s="3">
        <v>0</v>
      </c>
      <c r="AA99" s="3">
        <v>0</v>
      </c>
      <c r="AB99" s="3">
        <v>0</v>
      </c>
      <c r="AC99" s="3">
        <v>0</v>
      </c>
      <c r="AD99" s="8">
        <v>0</v>
      </c>
      <c r="AE99" s="3"/>
      <c r="AF99" s="7">
        <f t="array" ref="AF99:AH101">0.5*(Y99:AA101-S105:U107)</f>
        <v>0</v>
      </c>
      <c r="AG99" s="3">
        <v>0</v>
      </c>
      <c r="AH99" s="3">
        <v>0</v>
      </c>
      <c r="AI99" s="3">
        <f t="array" ref="AI99:AK101">0.5*(AB99:AD101+V105:X107)</f>
        <v>0</v>
      </c>
      <c r="AJ99" s="3">
        <v>0</v>
      </c>
      <c r="AK99" s="8">
        <v>0</v>
      </c>
      <c r="AL99" s="3"/>
      <c r="AM99" s="7">
        <v>0</v>
      </c>
      <c r="AN99" s="3">
        <v>0</v>
      </c>
      <c r="AO99" s="3">
        <v>0</v>
      </c>
      <c r="AP99" s="3">
        <f t="array" ref="AP99:AR101">O96:Q98</f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8">
        <v>0</v>
      </c>
      <c r="AY99" s="3"/>
      <c r="AZ99" s="3"/>
      <c r="BA99" s="3"/>
      <c r="BB99" s="3"/>
      <c r="BC99" s="3"/>
      <c r="BD99" s="3"/>
      <c r="BE99" s="3"/>
      <c r="BF99" s="3"/>
    </row>
    <row r="100" spans="1:58">
      <c r="A100" s="3"/>
      <c r="B100" s="7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8">
        <v>0</v>
      </c>
      <c r="N100" s="3"/>
      <c r="O100" s="4"/>
      <c r="P100" s="5"/>
      <c r="Q100" s="6"/>
      <c r="R100" s="3"/>
      <c r="S100" s="7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7">
        <v>0</v>
      </c>
      <c r="Z100" s="3">
        <v>0</v>
      </c>
      <c r="AA100" s="3">
        <v>0</v>
      </c>
      <c r="AB100" s="3">
        <v>0</v>
      </c>
      <c r="AC100" s="3">
        <v>0</v>
      </c>
      <c r="AD100" s="8">
        <v>0</v>
      </c>
      <c r="AE100" s="3"/>
      <c r="AF100" s="7">
        <v>0</v>
      </c>
      <c r="AG100" s="3">
        <v>0</v>
      </c>
      <c r="AH100" s="3">
        <v>0</v>
      </c>
      <c r="AI100" s="3">
        <v>0</v>
      </c>
      <c r="AJ100" s="3">
        <v>0</v>
      </c>
      <c r="AK100" s="8">
        <v>0</v>
      </c>
      <c r="AL100" s="3"/>
      <c r="AM100" s="7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8">
        <v>0</v>
      </c>
      <c r="AY100" s="3"/>
      <c r="AZ100" s="3"/>
      <c r="BA100" s="3"/>
      <c r="BB100" s="3"/>
      <c r="BC100" s="3"/>
      <c r="BD100" s="3"/>
      <c r="BE100" s="3"/>
      <c r="BF100" s="3"/>
    </row>
    <row r="101" spans="1:58" ht="15" thickBot="1">
      <c r="A101" s="3"/>
      <c r="B101" s="7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8">
        <v>0</v>
      </c>
      <c r="N101" s="3"/>
      <c r="O101" s="7"/>
      <c r="P101" s="3"/>
      <c r="Q101" s="8"/>
      <c r="R101" s="3"/>
      <c r="S101" s="7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7">
        <v>0</v>
      </c>
      <c r="Z101" s="3">
        <v>0</v>
      </c>
      <c r="AA101" s="3">
        <v>0</v>
      </c>
      <c r="AB101" s="3">
        <v>0</v>
      </c>
      <c r="AC101" s="3">
        <v>0</v>
      </c>
      <c r="AD101" s="8">
        <v>0</v>
      </c>
      <c r="AE101" s="3"/>
      <c r="AF101" s="9">
        <v>0</v>
      </c>
      <c r="AG101" s="10">
        <v>0</v>
      </c>
      <c r="AH101" s="10">
        <v>0</v>
      </c>
      <c r="AI101" s="10">
        <v>0</v>
      </c>
      <c r="AJ101" s="10">
        <v>0</v>
      </c>
      <c r="AK101" s="11">
        <v>0</v>
      </c>
      <c r="AL101" s="3"/>
      <c r="AM101" s="7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8">
        <v>0</v>
      </c>
      <c r="AY101" s="3"/>
      <c r="AZ101" s="3"/>
      <c r="BA101" s="3"/>
      <c r="BB101" s="3"/>
      <c r="BC101" s="3"/>
      <c r="BD101" s="3"/>
      <c r="BE101" s="3"/>
      <c r="BF101" s="3"/>
    </row>
    <row r="102" spans="1:58" ht="15" thickBot="1">
      <c r="A102" s="3"/>
      <c r="B102" s="7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8">
        <v>0</v>
      </c>
      <c r="N102" s="3"/>
      <c r="O102" s="9"/>
      <c r="P102" s="10"/>
      <c r="Q102" s="11"/>
      <c r="R102" s="3"/>
      <c r="S102" s="4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4">
        <v>0</v>
      </c>
      <c r="Z102" s="5">
        <v>0</v>
      </c>
      <c r="AA102" s="5">
        <v>0</v>
      </c>
      <c r="AB102" s="5">
        <v>0</v>
      </c>
      <c r="AC102" s="5">
        <v>0</v>
      </c>
      <c r="AD102" s="6">
        <v>0</v>
      </c>
      <c r="AE102" s="3" t="s">
        <v>46</v>
      </c>
      <c r="AF102" s="4">
        <f t="array" ref="AF102:AK107">TRANSPOSE(AF96:AK101)</f>
        <v>0</v>
      </c>
      <c r="AG102" s="5">
        <v>0</v>
      </c>
      <c r="AH102" s="5">
        <v>0</v>
      </c>
      <c r="AI102" s="5">
        <v>0</v>
      </c>
      <c r="AJ102" s="5">
        <v>0</v>
      </c>
      <c r="AK102" s="6">
        <v>0</v>
      </c>
      <c r="AL102" s="3"/>
      <c r="AM102" s="7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f t="array" ref="AS102:AU104">O100:Q102</f>
        <v>0</v>
      </c>
      <c r="AT102" s="3">
        <v>0</v>
      </c>
      <c r="AU102" s="3">
        <v>0</v>
      </c>
      <c r="AV102" s="3">
        <v>0</v>
      </c>
      <c r="AW102" s="3">
        <v>0</v>
      </c>
      <c r="AX102" s="8">
        <v>0</v>
      </c>
      <c r="AY102" s="3"/>
      <c r="AZ102" s="3"/>
      <c r="BA102" s="3"/>
      <c r="BB102" s="3"/>
      <c r="BC102" s="3"/>
      <c r="BD102" s="3"/>
      <c r="BE102" s="3"/>
      <c r="BF102" s="3"/>
    </row>
    <row r="103" spans="1:58">
      <c r="A103" s="3"/>
      <c r="B103" s="7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8">
        <v>0</v>
      </c>
      <c r="N103" s="3"/>
      <c r="O103" s="3"/>
      <c r="P103" s="3"/>
      <c r="Q103" s="3"/>
      <c r="R103" s="3"/>
      <c r="S103" s="7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7">
        <v>0</v>
      </c>
      <c r="Z103" s="3">
        <v>0</v>
      </c>
      <c r="AA103" s="3">
        <v>0</v>
      </c>
      <c r="AB103" s="3">
        <v>0</v>
      </c>
      <c r="AC103" s="3">
        <v>0</v>
      </c>
      <c r="AD103" s="8">
        <v>0</v>
      </c>
      <c r="AE103" s="3"/>
      <c r="AF103" s="7">
        <v>0</v>
      </c>
      <c r="AG103" s="3">
        <v>0</v>
      </c>
      <c r="AH103" s="3">
        <v>0</v>
      </c>
      <c r="AI103" s="3">
        <v>0</v>
      </c>
      <c r="AJ103" s="3">
        <v>0</v>
      </c>
      <c r="AK103" s="8">
        <v>0</v>
      </c>
      <c r="AL103" s="3"/>
      <c r="AM103" s="7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8">
        <v>0</v>
      </c>
      <c r="AY103" s="3"/>
      <c r="AZ103" s="3"/>
      <c r="BA103" s="3"/>
      <c r="BB103" s="3"/>
      <c r="BC103" s="3"/>
      <c r="BD103" s="3"/>
      <c r="BE103" s="3"/>
      <c r="BF103" s="3"/>
    </row>
    <row r="104" spans="1:58">
      <c r="A104" s="3"/>
      <c r="B104" s="7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8">
        <v>0</v>
      </c>
      <c r="N104" s="3"/>
      <c r="O104" s="3"/>
      <c r="P104" s="3"/>
      <c r="Q104" s="3"/>
      <c r="R104" s="3"/>
      <c r="S104" s="7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7">
        <v>0</v>
      </c>
      <c r="Z104" s="3">
        <v>0</v>
      </c>
      <c r="AA104" s="3">
        <v>0</v>
      </c>
      <c r="AB104" s="3">
        <v>0</v>
      </c>
      <c r="AC104" s="3">
        <v>0</v>
      </c>
      <c r="AD104" s="8">
        <v>0</v>
      </c>
      <c r="AE104" s="3"/>
      <c r="AF104" s="7">
        <v>0</v>
      </c>
      <c r="AG104" s="3">
        <v>0</v>
      </c>
      <c r="AH104" s="3">
        <v>0</v>
      </c>
      <c r="AI104" s="3">
        <v>0</v>
      </c>
      <c r="AJ104" s="3">
        <v>0</v>
      </c>
      <c r="AK104" s="8">
        <v>0</v>
      </c>
      <c r="AL104" s="3"/>
      <c r="AM104" s="7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8">
        <v>0</v>
      </c>
      <c r="AY104" s="3"/>
      <c r="AZ104" s="3"/>
      <c r="BA104" s="3"/>
      <c r="BB104" s="3"/>
      <c r="BC104" s="3"/>
      <c r="BD104" s="3"/>
      <c r="BE104" s="3"/>
      <c r="BF104" s="3"/>
    </row>
    <row r="105" spans="1:58">
      <c r="A105" s="3"/>
      <c r="B105" s="7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8">
        <v>0</v>
      </c>
      <c r="N105" s="3"/>
      <c r="O105" s="3"/>
      <c r="P105" s="3"/>
      <c r="Q105" s="3"/>
      <c r="R105" s="3"/>
      <c r="S105" s="7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7">
        <v>0</v>
      </c>
      <c r="Z105" s="3">
        <v>0</v>
      </c>
      <c r="AA105" s="3">
        <v>0</v>
      </c>
      <c r="AB105" s="3">
        <v>0</v>
      </c>
      <c r="AC105" s="3">
        <v>0</v>
      </c>
      <c r="AD105" s="8">
        <v>0</v>
      </c>
      <c r="AE105" s="3"/>
      <c r="AF105" s="7">
        <v>0</v>
      </c>
      <c r="AG105" s="3">
        <v>0</v>
      </c>
      <c r="AH105" s="3">
        <v>0</v>
      </c>
      <c r="AI105" s="3">
        <v>0</v>
      </c>
      <c r="AJ105" s="3">
        <v>0</v>
      </c>
      <c r="AK105" s="8">
        <v>0</v>
      </c>
      <c r="AL105" s="3"/>
      <c r="AM105" s="7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f t="array" ref="AV105:AX107">O100:Q102</f>
        <v>0</v>
      </c>
      <c r="AW105" s="3">
        <v>0</v>
      </c>
      <c r="AX105" s="8">
        <v>0</v>
      </c>
      <c r="AY105" s="3"/>
      <c r="AZ105" s="3"/>
      <c r="BA105" s="3"/>
      <c r="BB105" s="3"/>
      <c r="BC105" s="3"/>
      <c r="BD105" s="3"/>
      <c r="BE105" s="3"/>
      <c r="BF105" s="3"/>
    </row>
    <row r="106" spans="1:58">
      <c r="A106" s="3"/>
      <c r="B106" s="7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8">
        <v>0</v>
      </c>
      <c r="N106" s="3"/>
      <c r="O106" s="3"/>
      <c r="P106" s="3"/>
      <c r="Q106" s="3"/>
      <c r="R106" s="3"/>
      <c r="S106" s="7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7">
        <v>0</v>
      </c>
      <c r="Z106" s="3">
        <v>0</v>
      </c>
      <c r="AA106" s="3">
        <v>0</v>
      </c>
      <c r="AB106" s="3">
        <v>0</v>
      </c>
      <c r="AC106" s="3">
        <v>0</v>
      </c>
      <c r="AD106" s="8">
        <v>0</v>
      </c>
      <c r="AE106" s="3"/>
      <c r="AF106" s="7">
        <v>0</v>
      </c>
      <c r="AG106" s="3">
        <v>0</v>
      </c>
      <c r="AH106" s="3">
        <v>0</v>
      </c>
      <c r="AI106" s="3">
        <v>0</v>
      </c>
      <c r="AJ106" s="3">
        <v>0</v>
      </c>
      <c r="AK106" s="8">
        <v>0</v>
      </c>
      <c r="AL106" s="3"/>
      <c r="AM106" s="7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8">
        <v>0</v>
      </c>
      <c r="AY106" s="3"/>
      <c r="AZ106" s="3"/>
      <c r="BA106" s="3"/>
      <c r="BB106" s="3"/>
      <c r="BC106" s="3"/>
      <c r="BD106" s="3"/>
      <c r="BE106" s="3"/>
      <c r="BF106" s="3"/>
    </row>
    <row r="107" spans="1:58" ht="15" thickBot="1">
      <c r="A107" s="3"/>
      <c r="B107" s="9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1">
        <v>0</v>
      </c>
      <c r="N107" s="3"/>
      <c r="O107" s="3"/>
      <c r="P107" s="3"/>
      <c r="Q107" s="3"/>
      <c r="R107" s="3"/>
      <c r="S107" s="9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9">
        <v>0</v>
      </c>
      <c r="Z107" s="10">
        <v>0</v>
      </c>
      <c r="AA107" s="10">
        <v>0</v>
      </c>
      <c r="AB107" s="10">
        <v>0</v>
      </c>
      <c r="AC107" s="10">
        <v>0</v>
      </c>
      <c r="AD107" s="11">
        <v>0</v>
      </c>
      <c r="AE107" s="3"/>
      <c r="AF107" s="9">
        <v>0</v>
      </c>
      <c r="AG107" s="10">
        <v>0</v>
      </c>
      <c r="AH107" s="10">
        <v>0</v>
      </c>
      <c r="AI107" s="10">
        <v>0</v>
      </c>
      <c r="AJ107" s="10">
        <v>0</v>
      </c>
      <c r="AK107" s="11">
        <v>0</v>
      </c>
      <c r="AL107" s="3"/>
      <c r="AM107" s="9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1">
        <v>0</v>
      </c>
      <c r="AY107" s="3"/>
      <c r="AZ107" s="3"/>
      <c r="BA107" s="3"/>
      <c r="BB107" s="3"/>
      <c r="BC107" s="3"/>
      <c r="BD107" s="3"/>
      <c r="BE107" s="3"/>
      <c r="BF107" s="3"/>
    </row>
    <row r="108" spans="1:5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</row>
    <row r="109" spans="1:58" ht="15" thickBot="1">
      <c r="B109" s="46" t="s">
        <v>77</v>
      </c>
    </row>
    <row r="110" spans="1:58">
      <c r="B110" s="4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6">
        <v>0</v>
      </c>
      <c r="O110" s="43">
        <v>-0.82374000000000003</v>
      </c>
      <c r="P110" s="35">
        <v>0.50936999999999999</v>
      </c>
      <c r="Q110" s="41">
        <v>0.24898000000000001</v>
      </c>
      <c r="S110" s="4">
        <f t="array" ref="S110:AD121">MMULT(MMULT(AM110:AX121,B110:M121),TRANSPOSE(AM110:AX121))</f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4">
        <v>0</v>
      </c>
      <c r="Z110" s="5">
        <v>0</v>
      </c>
      <c r="AA110" s="5">
        <v>0</v>
      </c>
      <c r="AB110" s="5">
        <v>0</v>
      </c>
      <c r="AC110" s="5">
        <v>0</v>
      </c>
      <c r="AD110" s="6">
        <v>0</v>
      </c>
      <c r="AF110" s="4">
        <f t="array" ref="AF110:AH112">0.5*(Y110:AA112+S116:U118)</f>
        <v>0</v>
      </c>
      <c r="AG110" s="5">
        <v>0</v>
      </c>
      <c r="AH110" s="5">
        <v>0</v>
      </c>
      <c r="AI110" s="5">
        <f t="array" ref="AI110:AK112">0.5*(AB110:AD112-V116:X118)</f>
        <v>0</v>
      </c>
      <c r="AJ110" s="5">
        <v>0</v>
      </c>
      <c r="AK110" s="6">
        <v>0</v>
      </c>
      <c r="AM110" s="4">
        <f t="array" ref="AM110:AO112">O110:Q112</f>
        <v>-0.82374000000000003</v>
      </c>
      <c r="AN110" s="5">
        <v>0.50936999999999999</v>
      </c>
      <c r="AO110" s="5">
        <v>0.24898000000000001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6">
        <v>0</v>
      </c>
    </row>
    <row r="111" spans="1:58">
      <c r="B111" s="7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8">
        <v>0</v>
      </c>
      <c r="O111" s="31">
        <v>0.56413000000000002</v>
      </c>
      <c r="P111">
        <v>0.69250999999999996</v>
      </c>
      <c r="Q111" s="38">
        <v>0.44966</v>
      </c>
      <c r="S111" s="7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7">
        <v>0</v>
      </c>
      <c r="Z111" s="3">
        <v>0</v>
      </c>
      <c r="AA111" s="3">
        <v>0</v>
      </c>
      <c r="AB111" s="3">
        <v>0</v>
      </c>
      <c r="AC111" s="3">
        <v>0</v>
      </c>
      <c r="AD111" s="8">
        <v>0</v>
      </c>
      <c r="AF111" s="7">
        <v>0</v>
      </c>
      <c r="AG111" s="3">
        <v>0</v>
      </c>
      <c r="AH111" s="3">
        <v>0</v>
      </c>
      <c r="AI111" s="3">
        <v>0</v>
      </c>
      <c r="AJ111" s="3">
        <v>0</v>
      </c>
      <c r="AK111" s="8">
        <v>0</v>
      </c>
      <c r="AM111" s="7">
        <v>0.56413000000000002</v>
      </c>
      <c r="AN111" s="3">
        <v>0.69250999999999996</v>
      </c>
      <c r="AO111" s="3">
        <v>0.44966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8">
        <v>0</v>
      </c>
    </row>
    <row r="112" spans="1:58" ht="15" thickBot="1">
      <c r="B112" s="7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8">
        <v>0</v>
      </c>
      <c r="O112" s="32">
        <v>5.663E-2</v>
      </c>
      <c r="P112" s="33">
        <v>0.51085999999999998</v>
      </c>
      <c r="Q112" s="39">
        <v>-0.85780000000000001</v>
      </c>
      <c r="S112" s="7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7">
        <v>0</v>
      </c>
      <c r="Z112" s="3">
        <v>0</v>
      </c>
      <c r="AA112" s="3">
        <v>0</v>
      </c>
      <c r="AB112" s="3">
        <v>0</v>
      </c>
      <c r="AC112" s="3">
        <v>0</v>
      </c>
      <c r="AD112" s="8">
        <v>0</v>
      </c>
      <c r="AF112" s="7">
        <v>0</v>
      </c>
      <c r="AG112" s="3">
        <v>0</v>
      </c>
      <c r="AH112" s="3">
        <v>0</v>
      </c>
      <c r="AI112" s="3">
        <v>0</v>
      </c>
      <c r="AJ112" s="3">
        <v>0</v>
      </c>
      <c r="AK112" s="8">
        <v>0</v>
      </c>
      <c r="AM112" s="7">
        <v>5.663E-2</v>
      </c>
      <c r="AN112" s="3">
        <v>0.51085999999999998</v>
      </c>
      <c r="AO112" s="3">
        <v>-0.85780000000000001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8">
        <v>0</v>
      </c>
    </row>
    <row r="113" spans="2:50" ht="15" thickBot="1">
      <c r="B113" s="7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8">
        <v>0</v>
      </c>
      <c r="S113" s="7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7">
        <v>0</v>
      </c>
      <c r="Z113" s="3">
        <v>0</v>
      </c>
      <c r="AA113" s="3">
        <v>0</v>
      </c>
      <c r="AB113" s="3">
        <v>0</v>
      </c>
      <c r="AC113" s="3">
        <v>0</v>
      </c>
      <c r="AD113" s="8">
        <v>0</v>
      </c>
      <c r="AF113" s="7">
        <f t="array" ref="AF113:AH115">0.5*(Y113:AA115-S119:U121)</f>
        <v>0</v>
      </c>
      <c r="AG113" s="3">
        <v>0</v>
      </c>
      <c r="AH113" s="3">
        <v>0</v>
      </c>
      <c r="AI113" s="3">
        <f t="array" ref="AI113:AK115">0.5*(AB113:AD115+V119:X121)</f>
        <v>0</v>
      </c>
      <c r="AJ113" s="3">
        <v>0</v>
      </c>
      <c r="AK113" s="8">
        <v>0</v>
      </c>
      <c r="AM113" s="7">
        <v>0</v>
      </c>
      <c r="AN113" s="3">
        <v>0</v>
      </c>
      <c r="AO113" s="3">
        <v>0</v>
      </c>
      <c r="AP113" s="3">
        <f t="array" ref="AP113:AR115">O110:Q112</f>
        <v>-0.82374000000000003</v>
      </c>
      <c r="AQ113" s="3">
        <v>0.50936999999999999</v>
      </c>
      <c r="AR113" s="3">
        <v>0.24898000000000001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8">
        <v>0</v>
      </c>
    </row>
    <row r="114" spans="2:50">
      <c r="B114" s="7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8">
        <v>0</v>
      </c>
      <c r="O114" s="43">
        <v>0.82403000000000004</v>
      </c>
      <c r="P114" s="35">
        <v>-0.50929000000000002</v>
      </c>
      <c r="Q114" s="41">
        <v>0.24817</v>
      </c>
      <c r="S114" s="7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7">
        <v>0</v>
      </c>
      <c r="Z114" s="3">
        <v>0</v>
      </c>
      <c r="AA114" s="3">
        <v>0</v>
      </c>
      <c r="AB114" s="3">
        <v>0</v>
      </c>
      <c r="AC114" s="3">
        <v>0</v>
      </c>
      <c r="AD114" s="8">
        <v>0</v>
      </c>
      <c r="AF114" s="7">
        <v>0</v>
      </c>
      <c r="AG114" s="3">
        <v>0</v>
      </c>
      <c r="AH114" s="3">
        <v>0</v>
      </c>
      <c r="AI114" s="3">
        <v>0</v>
      </c>
      <c r="AJ114" s="3">
        <v>0</v>
      </c>
      <c r="AK114" s="8">
        <v>0</v>
      </c>
      <c r="AM114" s="7">
        <v>0</v>
      </c>
      <c r="AN114" s="3">
        <v>0</v>
      </c>
      <c r="AO114" s="3">
        <v>0</v>
      </c>
      <c r="AP114" s="3">
        <v>0.56413000000000002</v>
      </c>
      <c r="AQ114" s="3">
        <v>0.69250999999999996</v>
      </c>
      <c r="AR114" s="3">
        <v>0.44966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8">
        <v>0</v>
      </c>
    </row>
    <row r="115" spans="2:50" ht="15" thickBot="1">
      <c r="B115" s="7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8">
        <v>0</v>
      </c>
      <c r="O115" s="31">
        <v>-0.56369999999999998</v>
      </c>
      <c r="P115">
        <v>-0.69325999999999999</v>
      </c>
      <c r="Q115" s="38">
        <v>0.44902999999999998</v>
      </c>
      <c r="S115" s="7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7">
        <v>0</v>
      </c>
      <c r="Z115" s="3">
        <v>0</v>
      </c>
      <c r="AA115" s="3">
        <v>0</v>
      </c>
      <c r="AB115" s="3">
        <v>0</v>
      </c>
      <c r="AC115" s="3">
        <v>0</v>
      </c>
      <c r="AD115" s="8">
        <v>0</v>
      </c>
      <c r="AF115" s="9">
        <v>0</v>
      </c>
      <c r="AG115" s="10">
        <v>0</v>
      </c>
      <c r="AH115" s="10">
        <v>0</v>
      </c>
      <c r="AI115" s="10">
        <v>0</v>
      </c>
      <c r="AJ115" s="10">
        <v>0</v>
      </c>
      <c r="AK115" s="11">
        <v>0</v>
      </c>
      <c r="AM115" s="7">
        <v>0</v>
      </c>
      <c r="AN115" s="3">
        <v>0</v>
      </c>
      <c r="AO115" s="3">
        <v>0</v>
      </c>
      <c r="AP115" s="3">
        <v>5.663E-2</v>
      </c>
      <c r="AQ115" s="3">
        <v>0.51085999999999998</v>
      </c>
      <c r="AR115" s="3">
        <v>-0.85780000000000001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8">
        <v>0</v>
      </c>
    </row>
    <row r="116" spans="2:50" ht="15" thickBot="1">
      <c r="B116" s="7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8">
        <v>0</v>
      </c>
      <c r="O116" s="32">
        <v>-5.6640000000000003E-2</v>
      </c>
      <c r="P116" s="33">
        <v>-0.50990999999999997</v>
      </c>
      <c r="Q116" s="39">
        <v>-0.85836000000000001</v>
      </c>
      <c r="S116" s="4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4">
        <v>0</v>
      </c>
      <c r="Z116" s="5">
        <v>0</v>
      </c>
      <c r="AA116" s="5">
        <v>0</v>
      </c>
      <c r="AB116" s="5">
        <v>0</v>
      </c>
      <c r="AC116" s="5">
        <v>0</v>
      </c>
      <c r="AD116" s="6">
        <v>0</v>
      </c>
      <c r="AF116" s="4">
        <f t="array" ref="AF116:AK121">TRANSPOSE(AF110:AK115)</f>
        <v>0</v>
      </c>
      <c r="AG116" s="5">
        <v>0</v>
      </c>
      <c r="AH116" s="5">
        <v>0</v>
      </c>
      <c r="AI116" s="5">
        <v>0</v>
      </c>
      <c r="AJ116" s="5">
        <v>0</v>
      </c>
      <c r="AK116" s="6">
        <v>0</v>
      </c>
      <c r="AM116" s="7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f t="array" ref="AS116:AU118">O114:Q116</f>
        <v>0.82403000000000004</v>
      </c>
      <c r="AT116" s="3">
        <v>-0.50929000000000002</v>
      </c>
      <c r="AU116" s="3">
        <v>0.24817</v>
      </c>
      <c r="AV116" s="3">
        <v>0</v>
      </c>
      <c r="AW116" s="3">
        <v>0</v>
      </c>
      <c r="AX116" s="8">
        <v>0</v>
      </c>
    </row>
    <row r="117" spans="2:50">
      <c r="B117" s="7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8">
        <v>0</v>
      </c>
      <c r="S117" s="7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7">
        <v>0</v>
      </c>
      <c r="Z117" s="3">
        <v>0</v>
      </c>
      <c r="AA117" s="3">
        <v>0</v>
      </c>
      <c r="AB117" s="3">
        <v>0</v>
      </c>
      <c r="AC117" s="3">
        <v>0</v>
      </c>
      <c r="AD117" s="8">
        <v>0</v>
      </c>
      <c r="AF117" s="7">
        <v>0</v>
      </c>
      <c r="AG117" s="3">
        <v>0</v>
      </c>
      <c r="AH117" s="3">
        <v>0</v>
      </c>
      <c r="AI117" s="3">
        <v>0</v>
      </c>
      <c r="AJ117" s="3">
        <v>0</v>
      </c>
      <c r="AK117" s="8">
        <v>0</v>
      </c>
      <c r="AM117" s="7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-0.56369999999999998</v>
      </c>
      <c r="AT117" s="3">
        <v>-0.69325999999999999</v>
      </c>
      <c r="AU117" s="3">
        <v>0.44902999999999998</v>
      </c>
      <c r="AV117" s="3">
        <v>0</v>
      </c>
      <c r="AW117" s="3">
        <v>0</v>
      </c>
      <c r="AX117" s="8">
        <v>0</v>
      </c>
    </row>
    <row r="118" spans="2:50">
      <c r="B118" s="7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8">
        <v>0</v>
      </c>
      <c r="S118" s="7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7">
        <v>0</v>
      </c>
      <c r="Z118" s="3">
        <v>0</v>
      </c>
      <c r="AA118" s="3">
        <v>0</v>
      </c>
      <c r="AB118" s="3">
        <v>0</v>
      </c>
      <c r="AC118" s="3">
        <v>0</v>
      </c>
      <c r="AD118" s="8">
        <v>0</v>
      </c>
      <c r="AF118" s="7">
        <v>0</v>
      </c>
      <c r="AG118" s="3">
        <v>0</v>
      </c>
      <c r="AH118" s="3">
        <v>0</v>
      </c>
      <c r="AI118" s="3">
        <v>0</v>
      </c>
      <c r="AJ118" s="3">
        <v>0</v>
      </c>
      <c r="AK118" s="8">
        <v>0</v>
      </c>
      <c r="AM118" s="7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-5.6640000000000003E-2</v>
      </c>
      <c r="AT118" s="3">
        <v>-0.50990999999999997</v>
      </c>
      <c r="AU118" s="3">
        <v>-0.85836000000000001</v>
      </c>
      <c r="AV118" s="3">
        <v>0</v>
      </c>
      <c r="AW118" s="3">
        <v>0</v>
      </c>
      <c r="AX118" s="8">
        <v>0</v>
      </c>
    </row>
    <row r="119" spans="2:50">
      <c r="B119" s="7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8">
        <v>0</v>
      </c>
      <c r="S119" s="7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7">
        <v>0</v>
      </c>
      <c r="Z119" s="3">
        <v>0</v>
      </c>
      <c r="AA119" s="3">
        <v>0</v>
      </c>
      <c r="AB119" s="3">
        <v>0</v>
      </c>
      <c r="AC119" s="3">
        <v>0</v>
      </c>
      <c r="AD119" s="8">
        <v>0</v>
      </c>
      <c r="AF119" s="7">
        <v>0</v>
      </c>
      <c r="AG119" s="3">
        <v>0</v>
      </c>
      <c r="AH119" s="3">
        <v>0</v>
      </c>
      <c r="AI119" s="3">
        <v>0</v>
      </c>
      <c r="AJ119" s="3">
        <v>0</v>
      </c>
      <c r="AK119" s="8">
        <v>0</v>
      </c>
      <c r="AM119" s="7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f t="array" ref="AV119:AX121">O114:Q116</f>
        <v>0.82403000000000004</v>
      </c>
      <c r="AW119" s="3">
        <v>-0.50929000000000002</v>
      </c>
      <c r="AX119" s="8">
        <v>0.24817</v>
      </c>
    </row>
    <row r="120" spans="2:50">
      <c r="B120" s="7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8">
        <v>0</v>
      </c>
      <c r="S120" s="7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7">
        <v>0</v>
      </c>
      <c r="Z120" s="3">
        <v>0</v>
      </c>
      <c r="AA120" s="3">
        <v>0</v>
      </c>
      <c r="AB120" s="3">
        <v>0</v>
      </c>
      <c r="AC120" s="3">
        <v>0</v>
      </c>
      <c r="AD120" s="8">
        <v>0</v>
      </c>
      <c r="AF120" s="7">
        <v>0</v>
      </c>
      <c r="AG120" s="3">
        <v>0</v>
      </c>
      <c r="AH120" s="3">
        <v>0</v>
      </c>
      <c r="AI120" s="3">
        <v>0</v>
      </c>
      <c r="AJ120" s="3">
        <v>0</v>
      </c>
      <c r="AK120" s="8">
        <v>0</v>
      </c>
      <c r="AM120" s="7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-0.56369999999999998</v>
      </c>
      <c r="AW120" s="3">
        <v>-0.69325999999999999</v>
      </c>
      <c r="AX120" s="8">
        <v>0.44902999999999998</v>
      </c>
    </row>
    <row r="121" spans="2:50" ht="15" thickBot="1">
      <c r="B121" s="9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1">
        <v>0</v>
      </c>
      <c r="S121" s="9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9">
        <v>0</v>
      </c>
      <c r="Z121" s="10">
        <v>0</v>
      </c>
      <c r="AA121" s="10">
        <v>0</v>
      </c>
      <c r="AB121" s="10">
        <v>0</v>
      </c>
      <c r="AC121" s="10">
        <v>0</v>
      </c>
      <c r="AD121" s="11">
        <v>0</v>
      </c>
      <c r="AF121" s="9">
        <v>0</v>
      </c>
      <c r="AG121" s="10">
        <v>0</v>
      </c>
      <c r="AH121" s="10">
        <v>0</v>
      </c>
      <c r="AI121" s="10">
        <v>0</v>
      </c>
      <c r="AJ121" s="10">
        <v>0</v>
      </c>
      <c r="AK121" s="11">
        <v>0</v>
      </c>
      <c r="AM121" s="9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-5.6640000000000003E-2</v>
      </c>
      <c r="AW121" s="10">
        <v>-0.50990999999999997</v>
      </c>
      <c r="AX121" s="11">
        <v>-0.85836000000000001</v>
      </c>
    </row>
    <row r="123" spans="2:50" ht="15" thickBot="1">
      <c r="B123" s="46" t="s">
        <v>78</v>
      </c>
    </row>
    <row r="124" spans="2:50">
      <c r="B124" s="4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6">
        <v>0</v>
      </c>
      <c r="O124" s="43">
        <v>-0.82396999999999998</v>
      </c>
      <c r="P124" s="35">
        <v>0.50871999999999995</v>
      </c>
      <c r="Q124" s="41">
        <v>0.24956</v>
      </c>
      <c r="S124" s="4">
        <f t="array" ref="S124:AD135">MMULT(MMULT(AM124:AX135,B124:M135),TRANSPOSE(AM124:AX135))</f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4">
        <v>0</v>
      </c>
      <c r="Z124" s="5">
        <v>0</v>
      </c>
      <c r="AA124" s="5">
        <v>0</v>
      </c>
      <c r="AB124" s="5">
        <v>0</v>
      </c>
      <c r="AC124" s="5">
        <v>0</v>
      </c>
      <c r="AD124" s="6">
        <v>0</v>
      </c>
      <c r="AF124" s="4">
        <f t="array" ref="AF124:AH126">0.5*(Y124:AA126+S130:U132)</f>
        <v>0</v>
      </c>
      <c r="AG124" s="5">
        <v>0</v>
      </c>
      <c r="AH124" s="5">
        <v>0</v>
      </c>
      <c r="AI124" s="5">
        <f t="array" ref="AI124:AK126">0.5*(AB124:AD126-V130:X132)</f>
        <v>0</v>
      </c>
      <c r="AJ124" s="5">
        <v>0</v>
      </c>
      <c r="AK124" s="6">
        <v>0</v>
      </c>
      <c r="AM124" s="4">
        <f t="array" ref="AM124:AO126">O124:Q126</f>
        <v>-0.82396999999999998</v>
      </c>
      <c r="AN124" s="5">
        <v>0.50871999999999995</v>
      </c>
      <c r="AO124" s="5">
        <v>0.24956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6">
        <v>0</v>
      </c>
    </row>
    <row r="125" spans="2:50">
      <c r="B125" s="7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8">
        <v>0</v>
      </c>
      <c r="O125" s="31">
        <v>0.56393000000000004</v>
      </c>
      <c r="P125">
        <v>0.69328000000000001</v>
      </c>
      <c r="Q125" s="38">
        <v>0.44872000000000001</v>
      </c>
      <c r="S125" s="7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7">
        <v>0</v>
      </c>
      <c r="Z125" s="3">
        <v>0</v>
      </c>
      <c r="AA125" s="3">
        <v>0</v>
      </c>
      <c r="AB125" s="3">
        <v>0</v>
      </c>
      <c r="AC125" s="3">
        <v>0</v>
      </c>
      <c r="AD125" s="8">
        <v>0</v>
      </c>
      <c r="AF125" s="7">
        <v>0</v>
      </c>
      <c r="AG125" s="3">
        <v>0</v>
      </c>
      <c r="AH125" s="3">
        <v>0</v>
      </c>
      <c r="AI125" s="3">
        <v>0</v>
      </c>
      <c r="AJ125" s="3">
        <v>0</v>
      </c>
      <c r="AK125" s="8">
        <v>0</v>
      </c>
      <c r="AM125" s="7">
        <v>0.56393000000000004</v>
      </c>
      <c r="AN125" s="3">
        <v>0.69328000000000001</v>
      </c>
      <c r="AO125" s="3">
        <v>0.44872000000000001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8">
        <v>0</v>
      </c>
    </row>
    <row r="126" spans="2:50" ht="15" thickBot="1">
      <c r="B126" s="7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8">
        <v>0</v>
      </c>
      <c r="O126" s="32">
        <v>5.5259999999999997E-2</v>
      </c>
      <c r="P126" s="33">
        <v>0.51046000000000002</v>
      </c>
      <c r="Q126" s="39">
        <v>-0.85811999999999999</v>
      </c>
      <c r="S126" s="7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7">
        <v>0</v>
      </c>
      <c r="Z126" s="3">
        <v>0</v>
      </c>
      <c r="AA126" s="3">
        <v>0</v>
      </c>
      <c r="AB126" s="3">
        <v>0</v>
      </c>
      <c r="AC126" s="3">
        <v>0</v>
      </c>
      <c r="AD126" s="8">
        <v>0</v>
      </c>
      <c r="AF126" s="7">
        <v>0</v>
      </c>
      <c r="AG126" s="3">
        <v>0</v>
      </c>
      <c r="AH126" s="3">
        <v>0</v>
      </c>
      <c r="AI126" s="3">
        <v>0</v>
      </c>
      <c r="AJ126" s="3">
        <v>0</v>
      </c>
      <c r="AK126" s="8">
        <v>0</v>
      </c>
      <c r="AM126" s="7">
        <v>5.5259999999999997E-2</v>
      </c>
      <c r="AN126" s="3">
        <v>0.51046000000000002</v>
      </c>
      <c r="AO126" s="3">
        <v>-0.85811999999999999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8">
        <v>0</v>
      </c>
    </row>
    <row r="127" spans="2:50" ht="15" thickBot="1">
      <c r="B127" s="7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8">
        <v>0</v>
      </c>
      <c r="S127" s="7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7">
        <v>0</v>
      </c>
      <c r="Z127" s="3">
        <v>0</v>
      </c>
      <c r="AA127" s="3">
        <v>0</v>
      </c>
      <c r="AB127" s="3">
        <v>0</v>
      </c>
      <c r="AC127" s="3">
        <v>0</v>
      </c>
      <c r="AD127" s="8">
        <v>0</v>
      </c>
      <c r="AF127" s="7">
        <f t="array" ref="AF127:AH129">0.5*(Y127:AA129-S133:U135)</f>
        <v>0</v>
      </c>
      <c r="AG127" s="3">
        <v>0</v>
      </c>
      <c r="AH127" s="3">
        <v>0</v>
      </c>
      <c r="AI127" s="3">
        <f t="array" ref="AI127:AK129">0.5*(AB127:AD129+V133:X135)</f>
        <v>0</v>
      </c>
      <c r="AJ127" s="3">
        <v>0</v>
      </c>
      <c r="AK127" s="8">
        <v>0</v>
      </c>
      <c r="AM127" s="7">
        <v>0</v>
      </c>
      <c r="AN127" s="3">
        <v>0</v>
      </c>
      <c r="AO127" s="3">
        <v>0</v>
      </c>
      <c r="AP127" s="3">
        <f t="array" ref="AP127:AR129">O124:Q126</f>
        <v>-0.82396999999999998</v>
      </c>
      <c r="AQ127" s="3">
        <v>0.50871999999999995</v>
      </c>
      <c r="AR127" s="3">
        <v>0.24956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8">
        <v>0</v>
      </c>
    </row>
    <row r="128" spans="2:50">
      <c r="B128" s="7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8">
        <v>0</v>
      </c>
      <c r="O128" s="43">
        <v>-0.82420000000000004</v>
      </c>
      <c r="P128" s="35">
        <v>0.50849999999999995</v>
      </c>
      <c r="Q128" s="41">
        <v>0.24925</v>
      </c>
      <c r="S128" s="7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7">
        <v>0</v>
      </c>
      <c r="Z128" s="3">
        <v>0</v>
      </c>
      <c r="AA128" s="3">
        <v>0</v>
      </c>
      <c r="AB128" s="3">
        <v>0</v>
      </c>
      <c r="AC128" s="3">
        <v>0</v>
      </c>
      <c r="AD128" s="8">
        <v>0</v>
      </c>
      <c r="AF128" s="7">
        <v>0</v>
      </c>
      <c r="AG128" s="3">
        <v>0</v>
      </c>
      <c r="AH128" s="3">
        <v>0</v>
      </c>
      <c r="AI128" s="3">
        <v>0</v>
      </c>
      <c r="AJ128" s="3">
        <v>0</v>
      </c>
      <c r="AK128" s="8">
        <v>0</v>
      </c>
      <c r="AM128" s="7">
        <v>0</v>
      </c>
      <c r="AN128" s="3">
        <v>0</v>
      </c>
      <c r="AO128" s="3">
        <v>0</v>
      </c>
      <c r="AP128" s="3">
        <v>0.56393000000000004</v>
      </c>
      <c r="AQ128" s="3">
        <v>0.69328000000000001</v>
      </c>
      <c r="AR128" s="3">
        <v>0.44872000000000001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8">
        <v>0</v>
      </c>
    </row>
    <row r="129" spans="2:50" ht="15" thickBot="1">
      <c r="B129" s="7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8">
        <v>0</v>
      </c>
      <c r="O129" s="31">
        <v>0.56361000000000006</v>
      </c>
      <c r="P129">
        <v>0.69371000000000005</v>
      </c>
      <c r="Q129" s="38">
        <v>0.44845000000000002</v>
      </c>
      <c r="S129" s="7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7">
        <v>0</v>
      </c>
      <c r="Z129" s="3">
        <v>0</v>
      </c>
      <c r="AA129" s="3">
        <v>0</v>
      </c>
      <c r="AB129" s="3">
        <v>0</v>
      </c>
      <c r="AC129" s="3">
        <v>0</v>
      </c>
      <c r="AD129" s="8">
        <v>0</v>
      </c>
      <c r="AF129" s="9">
        <v>0</v>
      </c>
      <c r="AG129" s="10">
        <v>0</v>
      </c>
      <c r="AH129" s="10">
        <v>0</v>
      </c>
      <c r="AI129" s="10">
        <v>0</v>
      </c>
      <c r="AJ129" s="10">
        <v>0</v>
      </c>
      <c r="AK129" s="11">
        <v>0</v>
      </c>
      <c r="AM129" s="7">
        <v>0</v>
      </c>
      <c r="AN129" s="3">
        <v>0</v>
      </c>
      <c r="AO129" s="3">
        <v>0</v>
      </c>
      <c r="AP129" s="3">
        <v>5.5259999999999997E-2</v>
      </c>
      <c r="AQ129" s="3">
        <v>0.51046000000000002</v>
      </c>
      <c r="AR129" s="3">
        <v>-0.85811999999999999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8">
        <v>0</v>
      </c>
    </row>
    <row r="130" spans="2:50" ht="15" thickBot="1">
      <c r="B130" s="7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8">
        <v>0</v>
      </c>
      <c r="O130" s="32">
        <v>5.5129999999999998E-2</v>
      </c>
      <c r="P130" s="33">
        <v>0.51009000000000004</v>
      </c>
      <c r="Q130" s="39">
        <v>-0.85834999999999995</v>
      </c>
      <c r="S130" s="4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4">
        <v>0</v>
      </c>
      <c r="Z130" s="5">
        <v>0</v>
      </c>
      <c r="AA130" s="5">
        <v>0</v>
      </c>
      <c r="AB130" s="5">
        <v>0</v>
      </c>
      <c r="AC130" s="5">
        <v>0</v>
      </c>
      <c r="AD130" s="6">
        <v>0</v>
      </c>
      <c r="AF130" s="4">
        <f t="array" ref="AF130:AK135">TRANSPOSE(AF124:AK129)</f>
        <v>0</v>
      </c>
      <c r="AG130" s="5">
        <v>0</v>
      </c>
      <c r="AH130" s="5">
        <v>0</v>
      </c>
      <c r="AI130" s="5">
        <v>0</v>
      </c>
      <c r="AJ130" s="5">
        <v>0</v>
      </c>
      <c r="AK130" s="6">
        <v>0</v>
      </c>
      <c r="AM130" s="7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f t="array" ref="AS130:AU132">O128:Q130</f>
        <v>-0.82420000000000004</v>
      </c>
      <c r="AT130" s="3">
        <v>0.50849999999999995</v>
      </c>
      <c r="AU130" s="3">
        <v>0.24925</v>
      </c>
      <c r="AV130" s="3">
        <v>0</v>
      </c>
      <c r="AW130" s="3">
        <v>0</v>
      </c>
      <c r="AX130" s="8">
        <v>0</v>
      </c>
    </row>
    <row r="131" spans="2:50">
      <c r="B131" s="7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8">
        <v>0</v>
      </c>
      <c r="S131" s="7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7">
        <v>0</v>
      </c>
      <c r="Z131" s="3">
        <v>0</v>
      </c>
      <c r="AA131" s="3">
        <v>0</v>
      </c>
      <c r="AB131" s="3">
        <v>0</v>
      </c>
      <c r="AC131" s="3">
        <v>0</v>
      </c>
      <c r="AD131" s="8">
        <v>0</v>
      </c>
      <c r="AF131" s="7">
        <v>0</v>
      </c>
      <c r="AG131" s="3">
        <v>0</v>
      </c>
      <c r="AH131" s="3">
        <v>0</v>
      </c>
      <c r="AI131" s="3">
        <v>0</v>
      </c>
      <c r="AJ131" s="3">
        <v>0</v>
      </c>
      <c r="AK131" s="8">
        <v>0</v>
      </c>
      <c r="AM131" s="7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0.56361000000000006</v>
      </c>
      <c r="AT131" s="3">
        <v>0.69371000000000005</v>
      </c>
      <c r="AU131" s="3">
        <v>0.44845000000000002</v>
      </c>
      <c r="AV131" s="3">
        <v>0</v>
      </c>
      <c r="AW131" s="3">
        <v>0</v>
      </c>
      <c r="AX131" s="8">
        <v>0</v>
      </c>
    </row>
    <row r="132" spans="2:50">
      <c r="B132" s="7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8">
        <v>0</v>
      </c>
      <c r="S132" s="7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7">
        <v>0</v>
      </c>
      <c r="Z132" s="3">
        <v>0</v>
      </c>
      <c r="AA132" s="3">
        <v>0</v>
      </c>
      <c r="AB132" s="3">
        <v>0</v>
      </c>
      <c r="AC132" s="3">
        <v>0</v>
      </c>
      <c r="AD132" s="8">
        <v>0</v>
      </c>
      <c r="AF132" s="7">
        <v>0</v>
      </c>
      <c r="AG132" s="3">
        <v>0</v>
      </c>
      <c r="AH132" s="3">
        <v>0</v>
      </c>
      <c r="AI132" s="3">
        <v>0</v>
      </c>
      <c r="AJ132" s="3">
        <v>0</v>
      </c>
      <c r="AK132" s="8">
        <v>0</v>
      </c>
      <c r="AM132" s="7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5.5129999999999998E-2</v>
      </c>
      <c r="AT132" s="3">
        <v>0.51009000000000004</v>
      </c>
      <c r="AU132" s="3">
        <v>-0.85834999999999995</v>
      </c>
      <c r="AV132" s="3">
        <v>0</v>
      </c>
      <c r="AW132" s="3">
        <v>0</v>
      </c>
      <c r="AX132" s="8">
        <v>0</v>
      </c>
    </row>
    <row r="133" spans="2:50">
      <c r="B133" s="7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8">
        <v>0</v>
      </c>
      <c r="S133" s="7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7">
        <v>0</v>
      </c>
      <c r="Z133" s="3">
        <v>0</v>
      </c>
      <c r="AA133" s="3">
        <v>0</v>
      </c>
      <c r="AB133" s="3">
        <v>0</v>
      </c>
      <c r="AC133" s="3">
        <v>0</v>
      </c>
      <c r="AD133" s="8">
        <v>0</v>
      </c>
      <c r="AF133" s="7">
        <v>0</v>
      </c>
      <c r="AG133" s="3">
        <v>0</v>
      </c>
      <c r="AH133" s="3">
        <v>0</v>
      </c>
      <c r="AI133" s="3">
        <v>0</v>
      </c>
      <c r="AJ133" s="3">
        <v>0</v>
      </c>
      <c r="AK133" s="8">
        <v>0</v>
      </c>
      <c r="AM133" s="7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f t="array" ref="AV133:AX135">O128:Q130</f>
        <v>-0.82420000000000004</v>
      </c>
      <c r="AW133" s="3">
        <v>0.50849999999999995</v>
      </c>
      <c r="AX133" s="8">
        <v>0.24925</v>
      </c>
    </row>
    <row r="134" spans="2:50">
      <c r="B134" s="7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8">
        <v>0</v>
      </c>
      <c r="S134" s="7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7">
        <v>0</v>
      </c>
      <c r="Z134" s="3">
        <v>0</v>
      </c>
      <c r="AA134" s="3">
        <v>0</v>
      </c>
      <c r="AB134" s="3">
        <v>0</v>
      </c>
      <c r="AC134" s="3">
        <v>0</v>
      </c>
      <c r="AD134" s="8">
        <v>0</v>
      </c>
      <c r="AF134" s="7">
        <v>0</v>
      </c>
      <c r="AG134" s="3">
        <v>0</v>
      </c>
      <c r="AH134" s="3">
        <v>0</v>
      </c>
      <c r="AI134" s="3">
        <v>0</v>
      </c>
      <c r="AJ134" s="3">
        <v>0</v>
      </c>
      <c r="AK134" s="8">
        <v>0</v>
      </c>
      <c r="AM134" s="7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0.56361000000000006</v>
      </c>
      <c r="AW134" s="3">
        <v>0.69371000000000005</v>
      </c>
      <c r="AX134" s="8">
        <v>0.44845000000000002</v>
      </c>
    </row>
    <row r="135" spans="2:50" ht="15" thickBot="1">
      <c r="B135" s="9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1">
        <v>0</v>
      </c>
      <c r="S135" s="9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9">
        <v>0</v>
      </c>
      <c r="Z135" s="10">
        <v>0</v>
      </c>
      <c r="AA135" s="10">
        <v>0</v>
      </c>
      <c r="AB135" s="10">
        <v>0</v>
      </c>
      <c r="AC135" s="10">
        <v>0</v>
      </c>
      <c r="AD135" s="11">
        <v>0</v>
      </c>
      <c r="AF135" s="9">
        <v>0</v>
      </c>
      <c r="AG135" s="10">
        <v>0</v>
      </c>
      <c r="AH135" s="10">
        <v>0</v>
      </c>
      <c r="AI135" s="10">
        <v>0</v>
      </c>
      <c r="AJ135" s="10">
        <v>0</v>
      </c>
      <c r="AK135" s="11">
        <v>0</v>
      </c>
      <c r="AM135" s="9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5.5129999999999998E-2</v>
      </c>
      <c r="AW135" s="10">
        <v>0.51009000000000004</v>
      </c>
      <c r="AX135" s="11">
        <v>-0.85834999999999995</v>
      </c>
    </row>
    <row r="137" spans="2:50" ht="15" thickBot="1">
      <c r="B137" s="46" t="s">
        <v>79</v>
      </c>
    </row>
    <row r="138" spans="2:50">
      <c r="B138" s="4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6">
        <v>0</v>
      </c>
      <c r="O138" s="43">
        <v>-0.82311999999999996</v>
      </c>
      <c r="P138" s="35">
        <v>0.50938000000000005</v>
      </c>
      <c r="Q138" s="41">
        <v>0.251</v>
      </c>
      <c r="S138" s="4">
        <f t="array" ref="S138:AD149">MMULT(MMULT(AM138:AX149,B138:M149),TRANSPOSE(AM138:AX149))</f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4">
        <v>0</v>
      </c>
      <c r="Z138" s="5">
        <v>0</v>
      </c>
      <c r="AA138" s="5">
        <v>0</v>
      </c>
      <c r="AB138" s="5">
        <v>0</v>
      </c>
      <c r="AC138" s="5">
        <v>0</v>
      </c>
      <c r="AD138" s="6">
        <v>0</v>
      </c>
      <c r="AF138" s="4">
        <f t="array" ref="AF138:AH140">0.5*(Y138:AA140+S144:U146)</f>
        <v>0</v>
      </c>
      <c r="AG138" s="5">
        <v>0</v>
      </c>
      <c r="AH138" s="5">
        <v>0</v>
      </c>
      <c r="AI138" s="5">
        <f t="array" ref="AI138:AK140">0.5*(AB138:AD140-V144:X146)</f>
        <v>0</v>
      </c>
      <c r="AJ138" s="5">
        <v>0</v>
      </c>
      <c r="AK138" s="6">
        <v>0</v>
      </c>
      <c r="AM138" s="4">
        <f t="array" ref="AM138:AO140">O138:Q140</f>
        <v>-0.82311999999999996</v>
      </c>
      <c r="AN138" s="5">
        <v>0.50938000000000005</v>
      </c>
      <c r="AO138" s="5">
        <v>0.251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6">
        <v>0</v>
      </c>
    </row>
    <row r="139" spans="2:50">
      <c r="B139" s="7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8">
        <v>0</v>
      </c>
      <c r="O139" s="31">
        <v>0.56511999999999996</v>
      </c>
      <c r="P139">
        <v>0.69137999999999999</v>
      </c>
      <c r="Q139" s="38">
        <v>0.45014999999999999</v>
      </c>
      <c r="S139" s="7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7">
        <v>0</v>
      </c>
      <c r="Z139" s="3">
        <v>0</v>
      </c>
      <c r="AA139" s="3">
        <v>0</v>
      </c>
      <c r="AB139" s="3">
        <v>0</v>
      </c>
      <c r="AC139" s="3">
        <v>0</v>
      </c>
      <c r="AD139" s="8">
        <v>0</v>
      </c>
      <c r="AF139" s="7">
        <v>0</v>
      </c>
      <c r="AG139" s="3">
        <v>0</v>
      </c>
      <c r="AH139" s="3">
        <v>0</v>
      </c>
      <c r="AI139" s="3">
        <v>0</v>
      </c>
      <c r="AJ139" s="3">
        <v>0</v>
      </c>
      <c r="AK139" s="8">
        <v>0</v>
      </c>
      <c r="AM139" s="7">
        <v>0.56511999999999996</v>
      </c>
      <c r="AN139" s="3">
        <v>0.69137999999999999</v>
      </c>
      <c r="AO139" s="3">
        <v>0.45014999999999999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8">
        <v>0</v>
      </c>
    </row>
    <row r="140" spans="2:50" ht="15" thickBot="1">
      <c r="B140" s="7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8">
        <v>0</v>
      </c>
      <c r="O140" s="32">
        <v>5.5750000000000001E-2</v>
      </c>
      <c r="P140" s="33">
        <v>0.51236999999999999</v>
      </c>
      <c r="Q140" s="39">
        <v>-0.85694999999999999</v>
      </c>
      <c r="S140" s="7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7">
        <v>0</v>
      </c>
      <c r="Z140" s="3">
        <v>0</v>
      </c>
      <c r="AA140" s="3">
        <v>0</v>
      </c>
      <c r="AB140" s="3">
        <v>0</v>
      </c>
      <c r="AC140" s="3">
        <v>0</v>
      </c>
      <c r="AD140" s="8">
        <v>0</v>
      </c>
      <c r="AF140" s="7">
        <v>0</v>
      </c>
      <c r="AG140" s="3">
        <v>0</v>
      </c>
      <c r="AH140" s="3">
        <v>0</v>
      </c>
      <c r="AI140" s="3">
        <v>0</v>
      </c>
      <c r="AJ140" s="3">
        <v>0</v>
      </c>
      <c r="AK140" s="8">
        <v>0</v>
      </c>
      <c r="AM140" s="7">
        <v>5.5750000000000001E-2</v>
      </c>
      <c r="AN140" s="3">
        <v>0.51236999999999999</v>
      </c>
      <c r="AO140" s="3">
        <v>-0.85694999999999999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8">
        <v>0</v>
      </c>
    </row>
    <row r="141" spans="2:50" ht="15" thickBot="1">
      <c r="B141" s="7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8">
        <v>0</v>
      </c>
      <c r="S141" s="7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7">
        <v>0</v>
      </c>
      <c r="Z141" s="3">
        <v>0</v>
      </c>
      <c r="AA141" s="3">
        <v>0</v>
      </c>
      <c r="AB141" s="3">
        <v>0</v>
      </c>
      <c r="AC141" s="3">
        <v>0</v>
      </c>
      <c r="AD141" s="8">
        <v>0</v>
      </c>
      <c r="AF141" s="7">
        <f t="array" ref="AF141:AH143">0.5*(Y141:AA143-S147:U149)</f>
        <v>0</v>
      </c>
      <c r="AG141" s="3">
        <v>0</v>
      </c>
      <c r="AH141" s="3">
        <v>0</v>
      </c>
      <c r="AI141" s="3">
        <f t="array" ref="AI141:AK143">0.5*(AB141:AD143+V147:X149)</f>
        <v>0</v>
      </c>
      <c r="AJ141" s="3">
        <v>0</v>
      </c>
      <c r="AK141" s="8">
        <v>0</v>
      </c>
      <c r="AM141" s="7">
        <v>0</v>
      </c>
      <c r="AN141" s="3">
        <v>0</v>
      </c>
      <c r="AO141" s="3">
        <v>0</v>
      </c>
      <c r="AP141" s="3">
        <f t="array" ref="AP141:AR143">O138:Q140</f>
        <v>-0.82311999999999996</v>
      </c>
      <c r="AQ141" s="3">
        <v>0.50938000000000005</v>
      </c>
      <c r="AR141" s="3">
        <v>0.251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8">
        <v>0</v>
      </c>
    </row>
    <row r="142" spans="2:50">
      <c r="B142" s="7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8">
        <v>0</v>
      </c>
      <c r="O142" s="43">
        <v>-0.82337000000000005</v>
      </c>
      <c r="P142" s="35">
        <v>0.50883999999999996</v>
      </c>
      <c r="Q142" s="41">
        <v>0.25126999999999999</v>
      </c>
      <c r="S142" s="7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7">
        <v>0</v>
      </c>
      <c r="Z142" s="3">
        <v>0</v>
      </c>
      <c r="AA142" s="3">
        <v>0</v>
      </c>
      <c r="AB142" s="3">
        <v>0</v>
      </c>
      <c r="AC142" s="3">
        <v>0</v>
      </c>
      <c r="AD142" s="8">
        <v>0</v>
      </c>
      <c r="AF142" s="7">
        <v>0</v>
      </c>
      <c r="AG142" s="3">
        <v>0</v>
      </c>
      <c r="AH142" s="3">
        <v>0</v>
      </c>
      <c r="AI142" s="3">
        <v>0</v>
      </c>
      <c r="AJ142" s="3">
        <v>0</v>
      </c>
      <c r="AK142" s="8">
        <v>0</v>
      </c>
      <c r="AM142" s="7">
        <v>0</v>
      </c>
      <c r="AN142" s="3">
        <v>0</v>
      </c>
      <c r="AO142" s="3">
        <v>0</v>
      </c>
      <c r="AP142" s="3">
        <v>0.56511999999999996</v>
      </c>
      <c r="AQ142" s="3">
        <v>0.69137999999999999</v>
      </c>
      <c r="AR142" s="3">
        <v>0.45014999999999999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8">
        <v>0</v>
      </c>
    </row>
    <row r="143" spans="2:50" ht="15" thickBot="1">
      <c r="B143" s="7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8">
        <v>0</v>
      </c>
      <c r="O143" s="31">
        <v>0.56476999999999999</v>
      </c>
      <c r="P143">
        <v>0.69135999999999997</v>
      </c>
      <c r="Q143" s="38">
        <v>0.45061000000000001</v>
      </c>
      <c r="S143" s="7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7">
        <v>0</v>
      </c>
      <c r="Z143" s="3">
        <v>0</v>
      </c>
      <c r="AA143" s="3">
        <v>0</v>
      </c>
      <c r="AB143" s="3">
        <v>0</v>
      </c>
      <c r="AC143" s="3">
        <v>0</v>
      </c>
      <c r="AD143" s="8">
        <v>0</v>
      </c>
      <c r="AF143" s="9">
        <v>0</v>
      </c>
      <c r="AG143" s="10">
        <v>0</v>
      </c>
      <c r="AH143" s="10">
        <v>0</v>
      </c>
      <c r="AI143" s="10">
        <v>0</v>
      </c>
      <c r="AJ143" s="10">
        <v>0</v>
      </c>
      <c r="AK143" s="11">
        <v>0</v>
      </c>
      <c r="AM143" s="7">
        <v>0</v>
      </c>
      <c r="AN143" s="3">
        <v>0</v>
      </c>
      <c r="AO143" s="3">
        <v>0</v>
      </c>
      <c r="AP143" s="3">
        <v>5.5750000000000001E-2</v>
      </c>
      <c r="AQ143" s="3">
        <v>0.51236999999999999</v>
      </c>
      <c r="AR143" s="3">
        <v>-0.85694999999999999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8">
        <v>0</v>
      </c>
    </row>
    <row r="144" spans="2:50" ht="15" thickBot="1">
      <c r="B144" s="7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8">
        <v>0</v>
      </c>
      <c r="O144" s="32">
        <v>5.5570000000000001E-2</v>
      </c>
      <c r="P144" s="33">
        <v>0.51293</v>
      </c>
      <c r="Q144" s="39">
        <v>-0.85663</v>
      </c>
      <c r="S144" s="4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4">
        <v>0</v>
      </c>
      <c r="Z144" s="5">
        <v>0</v>
      </c>
      <c r="AA144" s="5">
        <v>0</v>
      </c>
      <c r="AB144" s="5">
        <v>0</v>
      </c>
      <c r="AC144" s="5">
        <v>0</v>
      </c>
      <c r="AD144" s="6">
        <v>0</v>
      </c>
      <c r="AF144" s="4">
        <f t="array" ref="AF144:AK149">TRANSPOSE(AF138:AK143)</f>
        <v>0</v>
      </c>
      <c r="AG144" s="5">
        <v>0</v>
      </c>
      <c r="AH144" s="5">
        <v>0</v>
      </c>
      <c r="AI144" s="5">
        <v>0</v>
      </c>
      <c r="AJ144" s="5">
        <v>0</v>
      </c>
      <c r="AK144" s="6">
        <v>0</v>
      </c>
      <c r="AM144" s="7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f t="array" ref="AS144:AU146">O142:Q144</f>
        <v>-0.82337000000000005</v>
      </c>
      <c r="AT144" s="3">
        <v>0.50883999999999996</v>
      </c>
      <c r="AU144" s="3">
        <v>0.25126999999999999</v>
      </c>
      <c r="AV144" s="3">
        <v>0</v>
      </c>
      <c r="AW144" s="3">
        <v>0</v>
      </c>
      <c r="AX144" s="8">
        <v>0</v>
      </c>
    </row>
    <row r="145" spans="2:50">
      <c r="B145" s="7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8">
        <v>0</v>
      </c>
      <c r="S145" s="7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7">
        <v>0</v>
      </c>
      <c r="Z145" s="3">
        <v>0</v>
      </c>
      <c r="AA145" s="3">
        <v>0</v>
      </c>
      <c r="AB145" s="3">
        <v>0</v>
      </c>
      <c r="AC145" s="3">
        <v>0</v>
      </c>
      <c r="AD145" s="8">
        <v>0</v>
      </c>
      <c r="AF145" s="7">
        <v>0</v>
      </c>
      <c r="AG145" s="3">
        <v>0</v>
      </c>
      <c r="AH145" s="3">
        <v>0</v>
      </c>
      <c r="AI145" s="3">
        <v>0</v>
      </c>
      <c r="AJ145" s="3">
        <v>0</v>
      </c>
      <c r="AK145" s="8">
        <v>0</v>
      </c>
      <c r="AM145" s="7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0.56476999999999999</v>
      </c>
      <c r="AT145" s="3">
        <v>0.69135999999999997</v>
      </c>
      <c r="AU145" s="3">
        <v>0.45061000000000001</v>
      </c>
      <c r="AV145" s="3">
        <v>0</v>
      </c>
      <c r="AW145" s="3">
        <v>0</v>
      </c>
      <c r="AX145" s="8">
        <v>0</v>
      </c>
    </row>
    <row r="146" spans="2:50">
      <c r="B146" s="7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8">
        <v>0</v>
      </c>
      <c r="S146" s="7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7">
        <v>0</v>
      </c>
      <c r="Z146" s="3">
        <v>0</v>
      </c>
      <c r="AA146" s="3">
        <v>0</v>
      </c>
      <c r="AB146" s="3">
        <v>0</v>
      </c>
      <c r="AC146" s="3">
        <v>0</v>
      </c>
      <c r="AD146" s="8">
        <v>0</v>
      </c>
      <c r="AF146" s="7">
        <v>0</v>
      </c>
      <c r="AG146" s="3">
        <v>0</v>
      </c>
      <c r="AH146" s="3">
        <v>0</v>
      </c>
      <c r="AI146" s="3">
        <v>0</v>
      </c>
      <c r="AJ146" s="3">
        <v>0</v>
      </c>
      <c r="AK146" s="8">
        <v>0</v>
      </c>
      <c r="AM146" s="7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5.5570000000000001E-2</v>
      </c>
      <c r="AT146" s="3">
        <v>0.51293</v>
      </c>
      <c r="AU146" s="3">
        <v>-0.85663</v>
      </c>
      <c r="AV146" s="3">
        <v>0</v>
      </c>
      <c r="AW146" s="3">
        <v>0</v>
      </c>
      <c r="AX146" s="8">
        <v>0</v>
      </c>
    </row>
    <row r="147" spans="2:50">
      <c r="B147" s="7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8">
        <v>0</v>
      </c>
      <c r="S147" s="7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7">
        <v>0</v>
      </c>
      <c r="Z147" s="3">
        <v>0</v>
      </c>
      <c r="AA147" s="3">
        <v>0</v>
      </c>
      <c r="AB147" s="3">
        <v>0</v>
      </c>
      <c r="AC147" s="3">
        <v>0</v>
      </c>
      <c r="AD147" s="8">
        <v>0</v>
      </c>
      <c r="AF147" s="7">
        <v>0</v>
      </c>
      <c r="AG147" s="3">
        <v>0</v>
      </c>
      <c r="AH147" s="3">
        <v>0</v>
      </c>
      <c r="AI147" s="3">
        <v>0</v>
      </c>
      <c r="AJ147" s="3">
        <v>0</v>
      </c>
      <c r="AK147" s="8">
        <v>0</v>
      </c>
      <c r="AM147" s="7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f t="array" ref="AV147:AX149">O142:Q144</f>
        <v>-0.82337000000000005</v>
      </c>
      <c r="AW147" s="3">
        <v>0.50883999999999996</v>
      </c>
      <c r="AX147" s="8">
        <v>0.25126999999999999</v>
      </c>
    </row>
    <row r="148" spans="2:50">
      <c r="B148" s="7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8">
        <v>0</v>
      </c>
      <c r="S148" s="7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7">
        <v>0</v>
      </c>
      <c r="Z148" s="3">
        <v>0</v>
      </c>
      <c r="AA148" s="3">
        <v>0</v>
      </c>
      <c r="AB148" s="3">
        <v>0</v>
      </c>
      <c r="AC148" s="3">
        <v>0</v>
      </c>
      <c r="AD148" s="8">
        <v>0</v>
      </c>
      <c r="AF148" s="7">
        <v>0</v>
      </c>
      <c r="AG148" s="3">
        <v>0</v>
      </c>
      <c r="AH148" s="3">
        <v>0</v>
      </c>
      <c r="AI148" s="3">
        <v>0</v>
      </c>
      <c r="AJ148" s="3">
        <v>0</v>
      </c>
      <c r="AK148" s="8">
        <v>0</v>
      </c>
      <c r="AM148" s="7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0.56476999999999999</v>
      </c>
      <c r="AW148" s="3">
        <v>0.69135999999999997</v>
      </c>
      <c r="AX148" s="8">
        <v>0.45061000000000001</v>
      </c>
    </row>
    <row r="149" spans="2:50" ht="15" thickBot="1">
      <c r="B149" s="9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1">
        <v>0</v>
      </c>
      <c r="S149" s="9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9">
        <v>0</v>
      </c>
      <c r="Z149" s="10">
        <v>0</v>
      </c>
      <c r="AA149" s="10">
        <v>0</v>
      </c>
      <c r="AB149" s="10">
        <v>0</v>
      </c>
      <c r="AC149" s="10">
        <v>0</v>
      </c>
      <c r="AD149" s="11">
        <v>0</v>
      </c>
      <c r="AF149" s="9">
        <v>0</v>
      </c>
      <c r="AG149" s="10">
        <v>0</v>
      </c>
      <c r="AH149" s="10">
        <v>0</v>
      </c>
      <c r="AI149" s="10">
        <v>0</v>
      </c>
      <c r="AJ149" s="10">
        <v>0</v>
      </c>
      <c r="AK149" s="11">
        <v>0</v>
      </c>
      <c r="AM149" s="9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5.5570000000000001E-2</v>
      </c>
      <c r="AW149" s="10">
        <v>0.51293</v>
      </c>
      <c r="AX149" s="11">
        <v>-0.85663</v>
      </c>
    </row>
    <row r="151" spans="2:50" ht="15" thickBot="1">
      <c r="B151" s="46" t="s">
        <v>80</v>
      </c>
    </row>
    <row r="152" spans="2:50">
      <c r="B152" s="4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6">
        <v>0</v>
      </c>
      <c r="O152" s="43">
        <v>-0.8236</v>
      </c>
      <c r="P152" s="35">
        <v>0.50956000000000001</v>
      </c>
      <c r="Q152" s="41">
        <v>0.24907000000000001</v>
      </c>
      <c r="S152" s="4">
        <f t="array" ref="S152:AD163">MMULT(MMULT(AM152:AX163,B152:M163),TRANSPOSE(AM152:AX163))</f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4">
        <v>0</v>
      </c>
      <c r="Z152" s="5">
        <v>0</v>
      </c>
      <c r="AA152" s="5">
        <v>0</v>
      </c>
      <c r="AB152" s="5">
        <v>0</v>
      </c>
      <c r="AC152" s="5">
        <v>0</v>
      </c>
      <c r="AD152" s="6">
        <v>0</v>
      </c>
      <c r="AF152" s="4">
        <f t="array" ref="AF152:AH154">0.5*(Y152:AA154+S158:U160)</f>
        <v>0</v>
      </c>
      <c r="AG152" s="5">
        <v>0</v>
      </c>
      <c r="AH152" s="5">
        <v>0</v>
      </c>
      <c r="AI152" s="5">
        <f t="array" ref="AI152:AK154">0.5*(AB152:AD154-V158:X160)</f>
        <v>0</v>
      </c>
      <c r="AJ152" s="5">
        <v>0</v>
      </c>
      <c r="AK152" s="6">
        <v>0</v>
      </c>
      <c r="AM152" s="4">
        <f t="array" ref="AM152:AO154">O152:Q154</f>
        <v>-0.8236</v>
      </c>
      <c r="AN152" s="5">
        <v>0.50956000000000001</v>
      </c>
      <c r="AO152" s="5">
        <v>0.24907000000000001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6">
        <v>0</v>
      </c>
    </row>
    <row r="153" spans="2:50">
      <c r="B153" s="7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8">
        <v>0</v>
      </c>
      <c r="O153" s="31">
        <v>0.56437000000000004</v>
      </c>
      <c r="P153">
        <v>0.69262000000000001</v>
      </c>
      <c r="Q153" s="38">
        <v>0.44918999999999998</v>
      </c>
      <c r="S153" s="7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7">
        <v>0</v>
      </c>
      <c r="Z153" s="3">
        <v>0</v>
      </c>
      <c r="AA153" s="3">
        <v>0</v>
      </c>
      <c r="AB153" s="3">
        <v>0</v>
      </c>
      <c r="AC153" s="3">
        <v>0</v>
      </c>
      <c r="AD153" s="8">
        <v>0</v>
      </c>
      <c r="AF153" s="7">
        <v>0</v>
      </c>
      <c r="AG153" s="3">
        <v>0</v>
      </c>
      <c r="AH153" s="3">
        <v>0</v>
      </c>
      <c r="AI153" s="3">
        <v>0</v>
      </c>
      <c r="AJ153" s="3">
        <v>0</v>
      </c>
      <c r="AK153" s="8">
        <v>0</v>
      </c>
      <c r="AM153" s="7">
        <v>0.56437000000000004</v>
      </c>
      <c r="AN153" s="3">
        <v>0.69262000000000001</v>
      </c>
      <c r="AO153" s="3">
        <v>0.44918999999999998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8">
        <v>0</v>
      </c>
    </row>
    <row r="154" spans="2:50" ht="15" thickBot="1">
      <c r="B154" s="7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8">
        <v>0</v>
      </c>
      <c r="O154" s="32">
        <v>5.638E-2</v>
      </c>
      <c r="P154" s="33">
        <v>0.51051999999999997</v>
      </c>
      <c r="Q154" s="39">
        <v>-0.85802</v>
      </c>
      <c r="S154" s="7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7">
        <v>0</v>
      </c>
      <c r="Z154" s="3">
        <v>0</v>
      </c>
      <c r="AA154" s="3">
        <v>0</v>
      </c>
      <c r="AB154" s="3">
        <v>0</v>
      </c>
      <c r="AC154" s="3">
        <v>0</v>
      </c>
      <c r="AD154" s="8">
        <v>0</v>
      </c>
      <c r="AF154" s="7">
        <v>0</v>
      </c>
      <c r="AG154" s="3">
        <v>0</v>
      </c>
      <c r="AH154" s="3">
        <v>0</v>
      </c>
      <c r="AI154" s="3">
        <v>0</v>
      </c>
      <c r="AJ154" s="3">
        <v>0</v>
      </c>
      <c r="AK154" s="8">
        <v>0</v>
      </c>
      <c r="AM154" s="7">
        <v>5.638E-2</v>
      </c>
      <c r="AN154" s="3">
        <v>0.51051999999999997</v>
      </c>
      <c r="AO154" s="3">
        <v>-0.85802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8">
        <v>0</v>
      </c>
    </row>
    <row r="155" spans="2:50" ht="15" thickBot="1">
      <c r="B155" s="7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8">
        <v>0</v>
      </c>
      <c r="S155" s="7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7">
        <v>0</v>
      </c>
      <c r="Z155" s="3">
        <v>0</v>
      </c>
      <c r="AA155" s="3">
        <v>0</v>
      </c>
      <c r="AB155" s="3">
        <v>0</v>
      </c>
      <c r="AC155" s="3">
        <v>0</v>
      </c>
      <c r="AD155" s="8">
        <v>0</v>
      </c>
      <c r="AF155" s="7">
        <f t="array" ref="AF155:AH157">0.5*(Y155:AA157-S161:U163)</f>
        <v>0</v>
      </c>
      <c r="AG155" s="3">
        <v>0</v>
      </c>
      <c r="AH155" s="3">
        <v>0</v>
      </c>
      <c r="AI155" s="3">
        <f t="array" ref="AI155:AK157">0.5*(AB155:AD157+V161:X163)</f>
        <v>0</v>
      </c>
      <c r="AJ155" s="3">
        <v>0</v>
      </c>
      <c r="AK155" s="8">
        <v>0</v>
      </c>
      <c r="AM155" s="7">
        <v>0</v>
      </c>
      <c r="AN155" s="3">
        <v>0</v>
      </c>
      <c r="AO155" s="3">
        <v>0</v>
      </c>
      <c r="AP155" s="3">
        <f t="array" ref="AP155:AR157">O152:Q154</f>
        <v>-0.8236</v>
      </c>
      <c r="AQ155" s="3">
        <v>0.50956000000000001</v>
      </c>
      <c r="AR155" s="3">
        <v>0.24907000000000001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8">
        <v>0</v>
      </c>
    </row>
    <row r="156" spans="2:50">
      <c r="B156" s="7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8">
        <v>0</v>
      </c>
      <c r="O156" s="43">
        <v>0.82352999999999998</v>
      </c>
      <c r="P156" s="35">
        <v>-0.50958000000000003</v>
      </c>
      <c r="Q156" s="41">
        <v>0.24925</v>
      </c>
      <c r="S156" s="7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7">
        <v>0</v>
      </c>
      <c r="Z156" s="3">
        <v>0</v>
      </c>
      <c r="AA156" s="3">
        <v>0</v>
      </c>
      <c r="AB156" s="3">
        <v>0</v>
      </c>
      <c r="AC156" s="3">
        <v>0</v>
      </c>
      <c r="AD156" s="8">
        <v>0</v>
      </c>
      <c r="AF156" s="7">
        <v>0</v>
      </c>
      <c r="AG156" s="3">
        <v>0</v>
      </c>
      <c r="AH156" s="3">
        <v>0</v>
      </c>
      <c r="AI156" s="3">
        <v>0</v>
      </c>
      <c r="AJ156" s="3">
        <v>0</v>
      </c>
      <c r="AK156" s="8">
        <v>0</v>
      </c>
      <c r="AM156" s="7">
        <v>0</v>
      </c>
      <c r="AN156" s="3">
        <v>0</v>
      </c>
      <c r="AO156" s="3">
        <v>0</v>
      </c>
      <c r="AP156" s="3">
        <v>0.56437000000000004</v>
      </c>
      <c r="AQ156" s="3">
        <v>0.69262000000000001</v>
      </c>
      <c r="AR156" s="3">
        <v>0.44918999999999998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8">
        <v>0</v>
      </c>
    </row>
    <row r="157" spans="2:50" ht="15" thickBot="1">
      <c r="B157" s="7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8">
        <v>0</v>
      </c>
      <c r="O157" s="31">
        <v>-0.56449000000000005</v>
      </c>
      <c r="P157">
        <v>-0.69266000000000005</v>
      </c>
      <c r="Q157" s="38">
        <v>0.44897999999999999</v>
      </c>
      <c r="S157" s="7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7">
        <v>0</v>
      </c>
      <c r="Z157" s="3">
        <v>0</v>
      </c>
      <c r="AA157" s="3">
        <v>0</v>
      </c>
      <c r="AB157" s="3">
        <v>0</v>
      </c>
      <c r="AC157" s="3">
        <v>0</v>
      </c>
      <c r="AD157" s="8">
        <v>0</v>
      </c>
      <c r="AF157" s="9">
        <v>0</v>
      </c>
      <c r="AG157" s="10">
        <v>0</v>
      </c>
      <c r="AH157" s="10">
        <v>0</v>
      </c>
      <c r="AI157" s="10">
        <v>0</v>
      </c>
      <c r="AJ157" s="10">
        <v>0</v>
      </c>
      <c r="AK157" s="11">
        <v>0</v>
      </c>
      <c r="AM157" s="7">
        <v>0</v>
      </c>
      <c r="AN157" s="3">
        <v>0</v>
      </c>
      <c r="AO157" s="3">
        <v>0</v>
      </c>
      <c r="AP157" s="3">
        <v>5.638E-2</v>
      </c>
      <c r="AQ157" s="3">
        <v>0.51051999999999997</v>
      </c>
      <c r="AR157" s="3">
        <v>-0.85802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8">
        <v>0</v>
      </c>
    </row>
    <row r="158" spans="2:50" ht="15" thickBot="1">
      <c r="B158" s="7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8">
        <v>0</v>
      </c>
      <c r="O158" s="32">
        <v>-5.6149999999999999E-2</v>
      </c>
      <c r="P158" s="33">
        <v>-0.51044</v>
      </c>
      <c r="Q158" s="39">
        <v>-0.85807999999999995</v>
      </c>
      <c r="S158" s="4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4">
        <v>0</v>
      </c>
      <c r="Z158" s="5">
        <v>0</v>
      </c>
      <c r="AA158" s="5">
        <v>0</v>
      </c>
      <c r="AB158" s="5">
        <v>0</v>
      </c>
      <c r="AC158" s="5">
        <v>0</v>
      </c>
      <c r="AD158" s="6">
        <v>0</v>
      </c>
      <c r="AF158" s="4">
        <f t="array" ref="AF158:AK163">TRANSPOSE(AF152:AK157)</f>
        <v>0</v>
      </c>
      <c r="AG158" s="5">
        <v>0</v>
      </c>
      <c r="AH158" s="5">
        <v>0</v>
      </c>
      <c r="AI158" s="5">
        <v>0</v>
      </c>
      <c r="AJ158" s="5">
        <v>0</v>
      </c>
      <c r="AK158" s="6">
        <v>0</v>
      </c>
      <c r="AM158" s="7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f t="array" ref="AS158:AU160">O156:Q158</f>
        <v>0.82352999999999998</v>
      </c>
      <c r="AT158" s="3">
        <v>-0.50958000000000003</v>
      </c>
      <c r="AU158" s="3">
        <v>0.24925</v>
      </c>
      <c r="AV158" s="3">
        <v>0</v>
      </c>
      <c r="AW158" s="3">
        <v>0</v>
      </c>
      <c r="AX158" s="8">
        <v>0</v>
      </c>
    </row>
    <row r="159" spans="2:50">
      <c r="B159" s="7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8">
        <v>0</v>
      </c>
      <c r="S159" s="7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7">
        <v>0</v>
      </c>
      <c r="Z159" s="3">
        <v>0</v>
      </c>
      <c r="AA159" s="3">
        <v>0</v>
      </c>
      <c r="AB159" s="3">
        <v>0</v>
      </c>
      <c r="AC159" s="3">
        <v>0</v>
      </c>
      <c r="AD159" s="8">
        <v>0</v>
      </c>
      <c r="AF159" s="7">
        <v>0</v>
      </c>
      <c r="AG159" s="3">
        <v>0</v>
      </c>
      <c r="AH159" s="3">
        <v>0</v>
      </c>
      <c r="AI159" s="3">
        <v>0</v>
      </c>
      <c r="AJ159" s="3">
        <v>0</v>
      </c>
      <c r="AK159" s="8">
        <v>0</v>
      </c>
      <c r="AM159" s="7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-0.56449000000000005</v>
      </c>
      <c r="AT159" s="3">
        <v>-0.69266000000000005</v>
      </c>
      <c r="AU159" s="3">
        <v>0.44897999999999999</v>
      </c>
      <c r="AV159" s="3">
        <v>0</v>
      </c>
      <c r="AW159" s="3">
        <v>0</v>
      </c>
      <c r="AX159" s="8">
        <v>0</v>
      </c>
    </row>
    <row r="160" spans="2:50">
      <c r="B160" s="7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8">
        <v>0</v>
      </c>
      <c r="S160" s="7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7">
        <v>0</v>
      </c>
      <c r="Z160" s="3">
        <v>0</v>
      </c>
      <c r="AA160" s="3">
        <v>0</v>
      </c>
      <c r="AB160" s="3">
        <v>0</v>
      </c>
      <c r="AC160" s="3">
        <v>0</v>
      </c>
      <c r="AD160" s="8">
        <v>0</v>
      </c>
      <c r="AF160" s="7">
        <v>0</v>
      </c>
      <c r="AG160" s="3">
        <v>0</v>
      </c>
      <c r="AH160" s="3">
        <v>0</v>
      </c>
      <c r="AI160" s="3">
        <v>0</v>
      </c>
      <c r="AJ160" s="3">
        <v>0</v>
      </c>
      <c r="AK160" s="8">
        <v>0</v>
      </c>
      <c r="AM160" s="7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-5.6149999999999999E-2</v>
      </c>
      <c r="AT160" s="3">
        <v>-0.51044</v>
      </c>
      <c r="AU160" s="3">
        <v>-0.85807999999999995</v>
      </c>
      <c r="AV160" s="3">
        <v>0</v>
      </c>
      <c r="AW160" s="3">
        <v>0</v>
      </c>
      <c r="AX160" s="8">
        <v>0</v>
      </c>
    </row>
    <row r="161" spans="2:50">
      <c r="B161" s="7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8">
        <v>0</v>
      </c>
      <c r="S161" s="7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7">
        <v>0</v>
      </c>
      <c r="Z161" s="3">
        <v>0</v>
      </c>
      <c r="AA161" s="3">
        <v>0</v>
      </c>
      <c r="AB161" s="3">
        <v>0</v>
      </c>
      <c r="AC161" s="3">
        <v>0</v>
      </c>
      <c r="AD161" s="8">
        <v>0</v>
      </c>
      <c r="AF161" s="7">
        <v>0</v>
      </c>
      <c r="AG161" s="3">
        <v>0</v>
      </c>
      <c r="AH161" s="3">
        <v>0</v>
      </c>
      <c r="AI161" s="3">
        <v>0</v>
      </c>
      <c r="AJ161" s="3">
        <v>0</v>
      </c>
      <c r="AK161" s="8">
        <v>0</v>
      </c>
      <c r="AM161" s="7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f t="array" ref="AV161:AX163">O156:Q158</f>
        <v>0.82352999999999998</v>
      </c>
      <c r="AW161" s="3">
        <v>-0.50958000000000003</v>
      </c>
      <c r="AX161" s="8">
        <v>0.24925</v>
      </c>
    </row>
    <row r="162" spans="2:50">
      <c r="B162" s="7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8">
        <v>0</v>
      </c>
      <c r="S162" s="7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7">
        <v>0</v>
      </c>
      <c r="Z162" s="3">
        <v>0</v>
      </c>
      <c r="AA162" s="3">
        <v>0</v>
      </c>
      <c r="AB162" s="3">
        <v>0</v>
      </c>
      <c r="AC162" s="3">
        <v>0</v>
      </c>
      <c r="AD162" s="8">
        <v>0</v>
      </c>
      <c r="AF162" s="7">
        <v>0</v>
      </c>
      <c r="AG162" s="3">
        <v>0</v>
      </c>
      <c r="AH162" s="3">
        <v>0</v>
      </c>
      <c r="AI162" s="3">
        <v>0</v>
      </c>
      <c r="AJ162" s="3">
        <v>0</v>
      </c>
      <c r="AK162" s="8">
        <v>0</v>
      </c>
      <c r="AM162" s="7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-0.56449000000000005</v>
      </c>
      <c r="AW162" s="3">
        <v>-0.69266000000000005</v>
      </c>
      <c r="AX162" s="8">
        <v>0.44897999999999999</v>
      </c>
    </row>
    <row r="163" spans="2:50" ht="15" thickBot="1">
      <c r="B163" s="9">
        <v>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1">
        <v>0</v>
      </c>
      <c r="S163" s="9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9">
        <v>0</v>
      </c>
      <c r="Z163" s="10">
        <v>0</v>
      </c>
      <c r="AA163" s="10">
        <v>0</v>
      </c>
      <c r="AB163" s="10">
        <v>0</v>
      </c>
      <c r="AC163" s="10">
        <v>0</v>
      </c>
      <c r="AD163" s="11">
        <v>0</v>
      </c>
      <c r="AF163" s="9">
        <v>0</v>
      </c>
      <c r="AG163" s="10">
        <v>0</v>
      </c>
      <c r="AH163" s="10">
        <v>0</v>
      </c>
      <c r="AI163" s="10">
        <v>0</v>
      </c>
      <c r="AJ163" s="10">
        <v>0</v>
      </c>
      <c r="AK163" s="11">
        <v>0</v>
      </c>
      <c r="AM163" s="9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-5.6149999999999999E-2</v>
      </c>
      <c r="AW163" s="10">
        <v>-0.51044</v>
      </c>
      <c r="AX163" s="11">
        <v>-0.85807999999999995</v>
      </c>
    </row>
    <row r="165" spans="2:50" ht="15" thickBot="1">
      <c r="B165" s="46" t="s">
        <v>120</v>
      </c>
    </row>
    <row r="166" spans="2:50">
      <c r="B166" s="4">
        <v>2.89934</v>
      </c>
      <c r="C166" s="5">
        <v>0.66463000000000005</v>
      </c>
      <c r="D166" s="5">
        <v>0.57494000000000001</v>
      </c>
      <c r="E166" s="5">
        <v>7.1679999999999994E-2</v>
      </c>
      <c r="F166" s="5">
        <v>0.11347</v>
      </c>
      <c r="G166" s="5">
        <v>1.805E-2</v>
      </c>
      <c r="H166" s="5">
        <v>3.3230000000000003E-2</v>
      </c>
      <c r="I166" s="5">
        <v>-2.1749999999999999E-2</v>
      </c>
      <c r="J166" s="5">
        <v>-0.25211</v>
      </c>
      <c r="K166" s="5">
        <v>0.26779999999999998</v>
      </c>
      <c r="L166" s="5">
        <v>-0.16109999999999999</v>
      </c>
      <c r="M166" s="6">
        <v>1.8239999999999999E-2</v>
      </c>
      <c r="O166" s="43">
        <v>0.60538999999999998</v>
      </c>
      <c r="P166" s="35">
        <v>0.19445000000000001</v>
      </c>
      <c r="Q166" s="41">
        <v>-0.77181</v>
      </c>
      <c r="S166" s="4">
        <f t="array" ref="S166:AD177">MMULT(MMULT(AM166:AX177,B166:M177),TRANSPOSE(AM166:AX177))</f>
        <v>4.6737962665643895</v>
      </c>
      <c r="T166" s="5">
        <v>1.5603108524548102</v>
      </c>
      <c r="U166" s="5">
        <v>-0.83432408085006915</v>
      </c>
      <c r="V166" s="5">
        <v>0.21859008583395503</v>
      </c>
      <c r="W166" s="5">
        <v>0.70735462750295508</v>
      </c>
      <c r="X166" s="5">
        <v>0.57336606209441099</v>
      </c>
      <c r="Y166" s="4">
        <v>-0.6792444619787309</v>
      </c>
      <c r="Z166" s="5">
        <v>9.8146659156554961E-2</v>
      </c>
      <c r="AA166" s="5">
        <v>0.68738976272233299</v>
      </c>
      <c r="AB166" s="5">
        <v>-0.34534186758315089</v>
      </c>
      <c r="AC166" s="5">
        <v>1.0501281372285358</v>
      </c>
      <c r="AD166" s="6">
        <v>-0.44252173822084884</v>
      </c>
      <c r="AF166" s="4">
        <f t="array" ref="AF166:AH168">0.5*(Y166:AA168+S172:U174)</f>
        <v>-0.67924446197873101</v>
      </c>
      <c r="AG166" s="5">
        <v>0.127030286625441</v>
      </c>
      <c r="AH166" s="5">
        <v>0.67617653100145092</v>
      </c>
      <c r="AI166" s="5">
        <f t="array" ref="AI166:AK168">0.5*(AB166:AD168-V172:X174)</f>
        <v>-0.41823377757249947</v>
      </c>
      <c r="AJ166" s="5">
        <v>0.36193462434575385</v>
      </c>
      <c r="AK166" s="6">
        <v>-0.61120231679392845</v>
      </c>
      <c r="AM166" s="4">
        <f t="array" ref="AM166:AO168">O166:Q168</f>
        <v>0.60538999999999998</v>
      </c>
      <c r="AN166" s="5">
        <v>0.19445000000000001</v>
      </c>
      <c r="AO166" s="5">
        <v>-0.77181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6">
        <v>0</v>
      </c>
    </row>
    <row r="167" spans="2:50">
      <c r="B167" s="7">
        <v>0.66463000000000005</v>
      </c>
      <c r="C167" s="3">
        <v>4.6582800000000004</v>
      </c>
      <c r="D167" s="3">
        <v>-0.18637000000000001</v>
      </c>
      <c r="E167" s="3">
        <v>-8.2629999999999995E-2</v>
      </c>
      <c r="F167" s="3">
        <v>-0.11165</v>
      </c>
      <c r="G167" s="3">
        <v>7.6380000000000003E-2</v>
      </c>
      <c r="H167" s="3">
        <v>-4.8219999999999999E-2</v>
      </c>
      <c r="I167" s="3">
        <v>-0.11955</v>
      </c>
      <c r="J167" s="3">
        <v>0.60209000000000001</v>
      </c>
      <c r="K167" s="3">
        <v>-0.20769000000000001</v>
      </c>
      <c r="L167" s="3">
        <v>0.49313000000000001</v>
      </c>
      <c r="M167" s="8">
        <v>6.9150000000000003E-2</v>
      </c>
      <c r="O167" s="31">
        <v>-0.62975999999999999</v>
      </c>
      <c r="P167">
        <v>0.71001000000000003</v>
      </c>
      <c r="Q167" s="38">
        <v>-0.31508000000000003</v>
      </c>
      <c r="S167" s="7">
        <v>1.5603108524548102</v>
      </c>
      <c r="T167" s="3">
        <v>3.8419804787855005</v>
      </c>
      <c r="U167" s="3">
        <v>-0.12365876610304527</v>
      </c>
      <c r="V167" s="3">
        <v>-3.8361746433255982E-2</v>
      </c>
      <c r="W167" s="3">
        <v>0.23033900954952702</v>
      </c>
      <c r="X167" s="3">
        <v>8.0973972930558039E-2</v>
      </c>
      <c r="Y167" s="7">
        <v>0.15591391409432701</v>
      </c>
      <c r="Z167" s="3">
        <v>-0.13457589554566701</v>
      </c>
      <c r="AA167" s="3">
        <v>-0.10600649496935699</v>
      </c>
      <c r="AB167" s="3">
        <v>-0.24264097023417497</v>
      </c>
      <c r="AC167" s="3">
        <v>-0.13458285713566295</v>
      </c>
      <c r="AD167" s="8">
        <v>-7.3485585268110012E-2</v>
      </c>
      <c r="AF167" s="7">
        <v>0.127030286625441</v>
      </c>
      <c r="AG167" s="3">
        <v>-0.13457589554566701</v>
      </c>
      <c r="AH167" s="3">
        <v>-8.7367539579190995E-2</v>
      </c>
      <c r="AI167" s="3">
        <v>-0.10769096463841549</v>
      </c>
      <c r="AJ167" s="3">
        <v>-0.15513671676366098</v>
      </c>
      <c r="AK167" s="8">
        <v>-1.7732338596984004E-2</v>
      </c>
      <c r="AM167" s="7">
        <v>-0.62975999999999999</v>
      </c>
      <c r="AN167" s="3">
        <v>0.71001000000000003</v>
      </c>
      <c r="AO167" s="3">
        <v>-0.31508000000000003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8">
        <v>0</v>
      </c>
    </row>
    <row r="168" spans="2:50" ht="15" thickBot="1">
      <c r="B168" s="7">
        <v>0.57494000000000001</v>
      </c>
      <c r="C168" s="3">
        <v>-0.18637000000000001</v>
      </c>
      <c r="D168" s="3">
        <v>6.3118699999999999</v>
      </c>
      <c r="E168" s="3">
        <v>7.954E-2</v>
      </c>
      <c r="F168" s="3">
        <v>-1.14771</v>
      </c>
      <c r="G168" s="3">
        <v>0.13048000000000001</v>
      </c>
      <c r="H168" s="3">
        <v>-1.423E-2</v>
      </c>
      <c r="I168" s="3">
        <v>-0.39427000000000001</v>
      </c>
      <c r="J168" s="3">
        <v>1.16333</v>
      </c>
      <c r="K168" s="3">
        <v>-0.16822999999999999</v>
      </c>
      <c r="L168" s="3">
        <v>1.43658</v>
      </c>
      <c r="M168" s="8">
        <v>0.48348999999999998</v>
      </c>
      <c r="O168" s="32">
        <v>0.48673</v>
      </c>
      <c r="P168" s="33">
        <v>0.67681000000000002</v>
      </c>
      <c r="Q168" s="39">
        <v>0.55228999999999995</v>
      </c>
      <c r="S168" s="7">
        <v>-0.83432408085006893</v>
      </c>
      <c r="T168" s="3">
        <v>-0.12365876610304571</v>
      </c>
      <c r="U168" s="3">
        <v>5.3536388442616687</v>
      </c>
      <c r="V168" s="3">
        <v>-0.21564897953526699</v>
      </c>
      <c r="W168" s="3">
        <v>-0.52067117434752497</v>
      </c>
      <c r="X168" s="3">
        <v>-0.35842774989644699</v>
      </c>
      <c r="Y168" s="7">
        <v>0.66496329928056896</v>
      </c>
      <c r="Z168" s="3">
        <v>-6.8728584189024999E-2</v>
      </c>
      <c r="AA168" s="3">
        <v>-0.7135780069227069</v>
      </c>
      <c r="AB168" s="3">
        <v>0.39814947950706897</v>
      </c>
      <c r="AC168" s="3">
        <v>-0.90350620292301798</v>
      </c>
      <c r="AD168" s="8">
        <v>0.48969429580335688</v>
      </c>
      <c r="AF168" s="7">
        <v>0.67617653100145092</v>
      </c>
      <c r="AG168" s="3">
        <v>-8.7367539579191023E-2</v>
      </c>
      <c r="AH168" s="3">
        <v>-0.7135780069227069</v>
      </c>
      <c r="AI168" s="3">
        <v>0.52531464595356547</v>
      </c>
      <c r="AJ168" s="3">
        <v>-9.8391589471689411E-2</v>
      </c>
      <c r="AK168" s="8">
        <v>0.65068702413309643</v>
      </c>
      <c r="AM168" s="7">
        <v>0.48673</v>
      </c>
      <c r="AN168" s="3">
        <v>0.67681000000000002</v>
      </c>
      <c r="AO168" s="3">
        <v>0.55228999999999995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8">
        <v>0</v>
      </c>
    </row>
    <row r="169" spans="2:50" ht="15" thickBot="1">
      <c r="B169" s="7">
        <v>7.1679999999999994E-2</v>
      </c>
      <c r="C169" s="3">
        <v>-8.2629999999999995E-2</v>
      </c>
      <c r="D169" s="3">
        <v>7.954E-2</v>
      </c>
      <c r="E169" s="3">
        <v>3.4048099999999999</v>
      </c>
      <c r="F169" s="3">
        <v>1.0969899999999999</v>
      </c>
      <c r="G169" s="3">
        <v>-9.2549999999999993E-2</v>
      </c>
      <c r="H169" s="3">
        <v>2.16E-3</v>
      </c>
      <c r="I169" s="3">
        <v>-4.1239999999999999E-2</v>
      </c>
      <c r="J169" s="3">
        <v>0.60065999999999997</v>
      </c>
      <c r="K169" s="3">
        <v>-5.5239999999999997E-2</v>
      </c>
      <c r="L169" s="3">
        <v>0.59147000000000005</v>
      </c>
      <c r="M169" s="8">
        <v>4.5679999999999998E-2</v>
      </c>
      <c r="S169" s="7">
        <v>0.21859008583395501</v>
      </c>
      <c r="T169" s="3">
        <v>-3.8361746433256003E-2</v>
      </c>
      <c r="U169" s="3">
        <v>-0.21564897953526696</v>
      </c>
      <c r="V169" s="3">
        <v>4.3637179441236249</v>
      </c>
      <c r="W169" s="3">
        <v>1.5519766026478181</v>
      </c>
      <c r="X169" s="3">
        <v>1.4004379964880309</v>
      </c>
      <c r="Y169" s="7">
        <v>0.49112568756184799</v>
      </c>
      <c r="Z169" s="3">
        <v>-2.7259040957343966E-2</v>
      </c>
      <c r="AA169" s="3">
        <v>-0.65247981240006192</v>
      </c>
      <c r="AB169" s="3">
        <v>0.27980869025953703</v>
      </c>
      <c r="AC169" s="3">
        <v>-0.79809068833784003</v>
      </c>
      <c r="AD169" s="8">
        <v>0.37295628154726801</v>
      </c>
      <c r="AF169" s="7">
        <f t="array" ref="AF169:AH171">0.5*(Y169:AA171-S175:U177)</f>
        <v>0.41823377757249947</v>
      </c>
      <c r="AG169" s="3">
        <v>0.10769096463841553</v>
      </c>
      <c r="AH169" s="3">
        <v>-0.52531464595356547</v>
      </c>
      <c r="AI169" s="3">
        <f t="array" ref="AI169:AK171">0.5*(AB169:AD171+V175:X177)</f>
        <v>0.27980869025953703</v>
      </c>
      <c r="AJ169" s="3">
        <v>-0.12577006997366247</v>
      </c>
      <c r="AK169" s="8">
        <v>0.48698609050649649</v>
      </c>
      <c r="AM169" s="7">
        <v>0</v>
      </c>
      <c r="AN169" s="3">
        <v>0</v>
      </c>
      <c r="AO169" s="3">
        <v>0</v>
      </c>
      <c r="AP169" s="3">
        <f t="array" ref="AP169:AR171">O166:Q168</f>
        <v>0.60538999999999998</v>
      </c>
      <c r="AQ169" s="3">
        <v>0.19445000000000001</v>
      </c>
      <c r="AR169" s="3">
        <v>-0.77181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8">
        <v>0</v>
      </c>
    </row>
    <row r="170" spans="2:50">
      <c r="B170" s="7">
        <v>0.11347</v>
      </c>
      <c r="C170" s="3">
        <v>-0.11165</v>
      </c>
      <c r="D170" s="3">
        <v>-1.14771</v>
      </c>
      <c r="E170" s="3">
        <v>1.0969899999999999</v>
      </c>
      <c r="F170" s="3">
        <v>10.13988</v>
      </c>
      <c r="G170" s="3">
        <v>-0.34009</v>
      </c>
      <c r="H170" s="3">
        <v>-4.6530000000000002E-2</v>
      </c>
      <c r="I170" s="3">
        <v>-0.70364000000000004</v>
      </c>
      <c r="J170" s="3">
        <v>1.2767900000000001</v>
      </c>
      <c r="K170" s="3">
        <v>-0.31096000000000001</v>
      </c>
      <c r="L170" s="3">
        <v>1.7880100000000001</v>
      </c>
      <c r="M170" s="8">
        <v>0.86182999999999998</v>
      </c>
      <c r="O170" s="43">
        <v>0.57438</v>
      </c>
      <c r="P170" s="35">
        <v>0.19120999999999999</v>
      </c>
      <c r="Q170" s="41">
        <v>0.79593999999999998</v>
      </c>
      <c r="S170" s="7">
        <v>0.70735462750295508</v>
      </c>
      <c r="T170" s="3">
        <v>0.23033900954952705</v>
      </c>
      <c r="U170" s="3">
        <v>-0.52067117434752497</v>
      </c>
      <c r="V170" s="3">
        <v>1.5519766026478181</v>
      </c>
      <c r="W170" s="3">
        <v>5.9773383345080751</v>
      </c>
      <c r="X170" s="3">
        <v>3.058377597202826</v>
      </c>
      <c r="Y170" s="7">
        <v>0.32625888853702822</v>
      </c>
      <c r="Z170" s="3">
        <v>0.17569057639165894</v>
      </c>
      <c r="AA170" s="3">
        <v>-0.70672302397963915</v>
      </c>
      <c r="AB170" s="3">
        <v>0.54655054839051498</v>
      </c>
      <c r="AC170" s="3">
        <v>-0.99950899313874908</v>
      </c>
      <c r="AD170" s="8">
        <v>0.22465868827799301</v>
      </c>
      <c r="AF170" s="7">
        <v>-0.36193462434575391</v>
      </c>
      <c r="AG170" s="3">
        <v>0.15513671676366098</v>
      </c>
      <c r="AH170" s="3">
        <v>9.8391589471689411E-2</v>
      </c>
      <c r="AI170" s="3">
        <v>-0.12577006997366252</v>
      </c>
      <c r="AJ170" s="3">
        <v>-0.99950899313874897</v>
      </c>
      <c r="AK170" s="8">
        <v>-0.51839640555953059</v>
      </c>
      <c r="AM170" s="7">
        <v>0</v>
      </c>
      <c r="AN170" s="3">
        <v>0</v>
      </c>
      <c r="AO170" s="3">
        <v>0</v>
      </c>
      <c r="AP170" s="3">
        <v>-0.62975999999999999</v>
      </c>
      <c r="AQ170" s="3">
        <v>0.71001000000000003</v>
      </c>
      <c r="AR170" s="3">
        <v>-0.31508000000000003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8">
        <v>0</v>
      </c>
    </row>
    <row r="171" spans="2:50" ht="15" thickBot="1">
      <c r="B171" s="7">
        <v>1.805E-2</v>
      </c>
      <c r="C171" s="3">
        <v>7.6380000000000003E-2</v>
      </c>
      <c r="D171" s="3">
        <v>0.13048000000000001</v>
      </c>
      <c r="E171" s="3">
        <v>-9.2549999999999993E-2</v>
      </c>
      <c r="F171" s="3">
        <v>-0.34009</v>
      </c>
      <c r="G171" s="3">
        <v>3.8369399999999998</v>
      </c>
      <c r="H171" s="3">
        <v>7.6170000000000002E-2</v>
      </c>
      <c r="I171" s="3">
        <v>0.21836</v>
      </c>
      <c r="J171" s="3">
        <v>-0.17166999999999999</v>
      </c>
      <c r="K171" s="3">
        <v>8.9050000000000004E-2</v>
      </c>
      <c r="L171" s="3">
        <v>-0.21557000000000001</v>
      </c>
      <c r="M171" s="8">
        <v>-8.3129999999999996E-2</v>
      </c>
      <c r="O171" s="31">
        <v>0.64229999999999998</v>
      </c>
      <c r="P171">
        <v>-0.70806000000000002</v>
      </c>
      <c r="Q171" s="38">
        <v>-0.29341</v>
      </c>
      <c r="S171" s="7">
        <v>0.57336606209441099</v>
      </c>
      <c r="T171" s="3">
        <v>8.0973972930558025E-2</v>
      </c>
      <c r="U171" s="3">
        <v>-0.35842774989644693</v>
      </c>
      <c r="V171" s="3">
        <v>1.4004379964880314</v>
      </c>
      <c r="W171" s="3">
        <v>3.0583775972028251</v>
      </c>
      <c r="X171" s="3">
        <v>7.0405158623835931</v>
      </c>
      <c r="Y171" s="7">
        <v>0.77988289536700817</v>
      </c>
      <c r="Z171" s="3">
        <v>-3.8020908074142046E-2</v>
      </c>
      <c r="AA171" s="3">
        <v>-0.8116797524628363</v>
      </c>
      <c r="AB171" s="3">
        <v>0.60101589946572509</v>
      </c>
      <c r="AC171" s="3">
        <v>-1.2614514993970543</v>
      </c>
      <c r="AD171" s="8">
        <v>0.5455666049244221</v>
      </c>
      <c r="AF171" s="9">
        <v>0.61120231679392856</v>
      </c>
      <c r="AG171" s="10">
        <v>1.7732338596983976E-2</v>
      </c>
      <c r="AH171" s="10">
        <v>-0.65068702413309665</v>
      </c>
      <c r="AI171" s="10">
        <v>0.48698609050649655</v>
      </c>
      <c r="AJ171" s="10">
        <v>-0.51839640555953059</v>
      </c>
      <c r="AK171" s="11">
        <v>0.5455666049244221</v>
      </c>
      <c r="AM171" s="7">
        <v>0</v>
      </c>
      <c r="AN171" s="3">
        <v>0</v>
      </c>
      <c r="AO171" s="3">
        <v>0</v>
      </c>
      <c r="AP171" s="3">
        <v>0.48673</v>
      </c>
      <c r="AQ171" s="3">
        <v>0.67681000000000002</v>
      </c>
      <c r="AR171" s="3">
        <v>0.55228999999999995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8">
        <v>0</v>
      </c>
    </row>
    <row r="172" spans="2:50" ht="15" thickBot="1">
      <c r="B172" s="7">
        <v>3.3230000000000003E-2</v>
      </c>
      <c r="C172" s="3">
        <v>-4.8219999999999999E-2</v>
      </c>
      <c r="D172" s="3">
        <v>-1.423E-2</v>
      </c>
      <c r="E172" s="3">
        <v>2.16E-3</v>
      </c>
      <c r="F172" s="3">
        <v>-4.6530000000000002E-2</v>
      </c>
      <c r="G172" s="3">
        <v>7.6170000000000002E-2</v>
      </c>
      <c r="H172" s="3">
        <v>2.1716299999999999</v>
      </c>
      <c r="I172" s="3">
        <v>0.41361999999999999</v>
      </c>
      <c r="J172" s="3">
        <v>-6.4729999999999996E-2</v>
      </c>
      <c r="K172" s="3">
        <v>0.22062999999999999</v>
      </c>
      <c r="L172" s="3">
        <v>-0.52593000000000001</v>
      </c>
      <c r="M172" s="8">
        <v>0.23175999999999999</v>
      </c>
      <c r="O172" s="32">
        <v>0.50746999999999998</v>
      </c>
      <c r="P172" s="33">
        <v>0.67976999999999999</v>
      </c>
      <c r="Q172" s="39">
        <v>-0.52951999999999999</v>
      </c>
      <c r="S172" s="4">
        <v>-0.67924446197873101</v>
      </c>
      <c r="T172" s="5">
        <v>0.15591391409432703</v>
      </c>
      <c r="U172" s="5">
        <v>0.66496329928056896</v>
      </c>
      <c r="V172" s="5">
        <v>0.49112568756184799</v>
      </c>
      <c r="W172" s="5">
        <v>0.32625888853702811</v>
      </c>
      <c r="X172" s="5">
        <v>0.77988289536700794</v>
      </c>
      <c r="Y172" s="4">
        <v>5.3411203118784112</v>
      </c>
      <c r="Z172" s="5">
        <v>-1.6787051082513615</v>
      </c>
      <c r="AA172" s="5">
        <v>-1.4083759902715416</v>
      </c>
      <c r="AB172" s="5">
        <v>0.52851985695667703</v>
      </c>
      <c r="AC172" s="5">
        <v>-0.56046595099843688</v>
      </c>
      <c r="AD172" s="6">
        <v>2.1773505122761883E-2</v>
      </c>
      <c r="AF172" s="4">
        <f t="array" ref="AF172:AK177">TRANSPOSE(AF166:AK171)</f>
        <v>-0.67924446197873101</v>
      </c>
      <c r="AG172" s="5">
        <v>0.127030286625441</v>
      </c>
      <c r="AH172" s="5">
        <v>0.67617653100145092</v>
      </c>
      <c r="AI172" s="5">
        <v>0.41823377757249947</v>
      </c>
      <c r="AJ172" s="5">
        <v>-0.36193462434575391</v>
      </c>
      <c r="AK172" s="6">
        <v>0.61120231679392856</v>
      </c>
      <c r="AM172" s="7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f t="array" ref="AS172:AU174">O170:Q172</f>
        <v>0.57438</v>
      </c>
      <c r="AT172" s="3">
        <v>0.19120999999999999</v>
      </c>
      <c r="AU172" s="3">
        <v>0.79593999999999998</v>
      </c>
      <c r="AV172" s="3">
        <v>0</v>
      </c>
      <c r="AW172" s="3">
        <v>0</v>
      </c>
      <c r="AX172" s="8">
        <v>0</v>
      </c>
    </row>
    <row r="173" spans="2:50">
      <c r="B173" s="7">
        <v>-2.1749999999999999E-2</v>
      </c>
      <c r="C173" s="3">
        <v>-0.11955</v>
      </c>
      <c r="D173" s="3">
        <v>-0.39427000000000001</v>
      </c>
      <c r="E173" s="3">
        <v>-4.1239999999999999E-2</v>
      </c>
      <c r="F173" s="3">
        <v>-0.70364000000000004</v>
      </c>
      <c r="G173" s="3">
        <v>0.21836</v>
      </c>
      <c r="H173" s="3">
        <v>0.41361999999999999</v>
      </c>
      <c r="I173" s="3">
        <v>5.1474399999999996</v>
      </c>
      <c r="J173" s="3">
        <v>3.8640000000000001E-2</v>
      </c>
      <c r="K173" s="3">
        <v>0.25461</v>
      </c>
      <c r="L173" s="3">
        <v>-0.61304999999999998</v>
      </c>
      <c r="M173" s="8">
        <v>0.16625000000000001</v>
      </c>
      <c r="S173" s="7">
        <v>9.8146659156554988E-2</v>
      </c>
      <c r="T173" s="3">
        <v>-0.13457589554566698</v>
      </c>
      <c r="U173" s="3">
        <v>-6.8728584189024999E-2</v>
      </c>
      <c r="V173" s="3">
        <v>-2.7259040957343994E-2</v>
      </c>
      <c r="W173" s="3">
        <v>0.175690576391659</v>
      </c>
      <c r="X173" s="3">
        <v>-3.8020908074142004E-2</v>
      </c>
      <c r="Y173" s="7">
        <v>-1.678705108251362</v>
      </c>
      <c r="Z173" s="3">
        <v>3.737776282416386</v>
      </c>
      <c r="AA173" s="3">
        <v>-0.62194731903520273</v>
      </c>
      <c r="AB173" s="3">
        <v>-0.11781534016896403</v>
      </c>
      <c r="AC173" s="3">
        <v>0.23767035451973204</v>
      </c>
      <c r="AD173" s="8">
        <v>-8.3095672009726007E-2</v>
      </c>
      <c r="AF173" s="7">
        <v>0.127030286625441</v>
      </c>
      <c r="AG173" s="3">
        <v>-0.13457589554566701</v>
      </c>
      <c r="AH173" s="3">
        <v>-8.7367539579191023E-2</v>
      </c>
      <c r="AI173" s="3">
        <v>0.10769096463841553</v>
      </c>
      <c r="AJ173" s="3">
        <v>0.15513671676366098</v>
      </c>
      <c r="AK173" s="8">
        <v>1.7732338596983976E-2</v>
      </c>
      <c r="AM173" s="7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0.64229999999999998</v>
      </c>
      <c r="AT173" s="3">
        <v>-0.70806000000000002</v>
      </c>
      <c r="AU173" s="3">
        <v>-0.29341</v>
      </c>
      <c r="AV173" s="3">
        <v>0</v>
      </c>
      <c r="AW173" s="3">
        <v>0</v>
      </c>
      <c r="AX173" s="8">
        <v>0</v>
      </c>
    </row>
    <row r="174" spans="2:50">
      <c r="B174" s="7">
        <v>-0.25211</v>
      </c>
      <c r="C174" s="3">
        <v>0.60209000000000001</v>
      </c>
      <c r="D174" s="3">
        <v>1.16333</v>
      </c>
      <c r="E174" s="3">
        <v>0.60065999999999997</v>
      </c>
      <c r="F174" s="3">
        <v>1.2767900000000001</v>
      </c>
      <c r="G174" s="3">
        <v>-0.17166999999999999</v>
      </c>
      <c r="H174" s="3">
        <v>-6.4729999999999996E-2</v>
      </c>
      <c r="I174" s="3">
        <v>3.8640000000000001E-2</v>
      </c>
      <c r="J174" s="3">
        <v>6.9343399999999997</v>
      </c>
      <c r="K174" s="3">
        <v>-0.27738000000000002</v>
      </c>
      <c r="L174" s="3">
        <v>1.17096</v>
      </c>
      <c r="M174" s="8">
        <v>0.51346000000000003</v>
      </c>
      <c r="O174" s="130"/>
      <c r="P174" s="130"/>
      <c r="Q174" s="130"/>
      <c r="S174" s="7">
        <v>0.68738976272233299</v>
      </c>
      <c r="T174" s="3">
        <v>-0.10600649496935705</v>
      </c>
      <c r="U174" s="3">
        <v>-0.7135780069227069</v>
      </c>
      <c r="V174" s="3">
        <v>-0.65247981240006203</v>
      </c>
      <c r="W174" s="3">
        <v>-0.70672302397963915</v>
      </c>
      <c r="X174" s="3">
        <v>-0.81167975246283608</v>
      </c>
      <c r="Y174" s="7">
        <v>-1.4083759902715416</v>
      </c>
      <c r="Z174" s="3">
        <v>-0.62194731903520295</v>
      </c>
      <c r="AA174" s="3">
        <v>5.1744846045654462</v>
      </c>
      <c r="AB174" s="3">
        <v>-3.4034494849445956E-2</v>
      </c>
      <c r="AC174" s="3">
        <v>1.2126070558269029</v>
      </c>
      <c r="AD174" s="8">
        <v>-0.64516257681975786</v>
      </c>
      <c r="AF174" s="7">
        <v>0.67617653100145092</v>
      </c>
      <c r="AG174" s="3">
        <v>-8.7367539579190995E-2</v>
      </c>
      <c r="AH174" s="3">
        <v>-0.7135780069227069</v>
      </c>
      <c r="AI174" s="3">
        <v>-0.52531464595356547</v>
      </c>
      <c r="AJ174" s="3">
        <v>9.8391589471689411E-2</v>
      </c>
      <c r="AK174" s="8">
        <v>-0.65068702413309665</v>
      </c>
      <c r="AM174" s="7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0.50746999999999998</v>
      </c>
      <c r="AT174" s="3">
        <v>0.67976999999999999</v>
      </c>
      <c r="AU174" s="3">
        <v>-0.52951999999999999</v>
      </c>
      <c r="AV174" s="3">
        <v>0</v>
      </c>
      <c r="AW174" s="3">
        <v>0</v>
      </c>
      <c r="AX174" s="8">
        <v>0</v>
      </c>
    </row>
    <row r="175" spans="2:50">
      <c r="B175" s="7">
        <v>0.26779999999999998</v>
      </c>
      <c r="C175" s="3">
        <v>-0.20769000000000001</v>
      </c>
      <c r="D175" s="3">
        <v>-0.16822999999999999</v>
      </c>
      <c r="E175" s="3">
        <v>-5.5239999999999997E-2</v>
      </c>
      <c r="F175" s="3">
        <v>-0.31096000000000001</v>
      </c>
      <c r="G175" s="3">
        <v>8.9050000000000004E-2</v>
      </c>
      <c r="H175" s="3">
        <v>0.22062999999999999</v>
      </c>
      <c r="I175" s="3">
        <v>0.25461</v>
      </c>
      <c r="J175" s="3">
        <v>-0.27738000000000002</v>
      </c>
      <c r="K175" s="3">
        <v>3.6975500000000001</v>
      </c>
      <c r="L175" s="3">
        <v>0.97162000000000004</v>
      </c>
      <c r="M175" s="8">
        <v>0.15065999999999999</v>
      </c>
      <c r="O175" s="130"/>
      <c r="P175" s="130"/>
      <c r="Q175" s="130"/>
      <c r="S175" s="7">
        <v>-0.345341867583151</v>
      </c>
      <c r="T175" s="3">
        <v>-0.24264097023417502</v>
      </c>
      <c r="U175" s="3">
        <v>0.39814947950706897</v>
      </c>
      <c r="V175" s="3">
        <v>0.27980869025953703</v>
      </c>
      <c r="W175" s="3">
        <v>0.54655054839051509</v>
      </c>
      <c r="X175" s="3">
        <v>0.60101589946572498</v>
      </c>
      <c r="Y175" s="7">
        <v>0.52851985695667691</v>
      </c>
      <c r="Z175" s="3">
        <v>-0.11781534016896403</v>
      </c>
      <c r="AA175" s="3">
        <v>-3.4034494849445984E-2</v>
      </c>
      <c r="AB175" s="3">
        <v>5.2294516044258001</v>
      </c>
      <c r="AC175" s="3">
        <v>-1.9918824500130421</v>
      </c>
      <c r="AD175" s="8">
        <v>1.3895784655174359</v>
      </c>
      <c r="AF175" s="7">
        <v>-0.41823377757249947</v>
      </c>
      <c r="AG175" s="3">
        <v>-0.10769096463841549</v>
      </c>
      <c r="AH175" s="3">
        <v>0.52531464595356547</v>
      </c>
      <c r="AI175" s="3">
        <v>0.27980869025953703</v>
      </c>
      <c r="AJ175" s="3">
        <v>-0.12577006997366252</v>
      </c>
      <c r="AK175" s="8">
        <v>0.48698609050649655</v>
      </c>
      <c r="AM175" s="7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f t="array" ref="AV175:AX177">O170:Q172</f>
        <v>0.57438</v>
      </c>
      <c r="AW175" s="3">
        <v>0.19120999999999999</v>
      </c>
      <c r="AX175" s="8">
        <v>0.79593999999999998</v>
      </c>
    </row>
    <row r="176" spans="2:50">
      <c r="B176" s="7">
        <v>-0.16109999999999999</v>
      </c>
      <c r="C176" s="3">
        <v>0.49313000000000001</v>
      </c>
      <c r="D176" s="3">
        <v>1.43658</v>
      </c>
      <c r="E176" s="3">
        <v>0.59147000000000005</v>
      </c>
      <c r="F176" s="3">
        <v>1.7880100000000001</v>
      </c>
      <c r="G176" s="3">
        <v>-0.21557000000000001</v>
      </c>
      <c r="H176" s="3">
        <v>-0.52593000000000001</v>
      </c>
      <c r="I176" s="3">
        <v>-0.61304999999999998</v>
      </c>
      <c r="J176" s="3">
        <v>1.17096</v>
      </c>
      <c r="K176" s="3">
        <v>0.97162000000000004</v>
      </c>
      <c r="L176" s="3">
        <v>11.92136</v>
      </c>
      <c r="M176" s="8">
        <v>0.65</v>
      </c>
      <c r="O176" s="130"/>
      <c r="P176" s="130"/>
      <c r="Q176" s="130"/>
      <c r="S176" s="7">
        <v>1.050128137228536</v>
      </c>
      <c r="T176" s="3">
        <v>-0.13458285713566298</v>
      </c>
      <c r="U176" s="3">
        <v>-0.90350620292301798</v>
      </c>
      <c r="V176" s="3">
        <v>-0.79809068833784003</v>
      </c>
      <c r="W176" s="3">
        <v>-0.99950899313874886</v>
      </c>
      <c r="X176" s="3">
        <v>-1.2614514993970543</v>
      </c>
      <c r="Y176" s="7">
        <v>-0.5604659509984371</v>
      </c>
      <c r="Z176" s="3">
        <v>0.23767035451973206</v>
      </c>
      <c r="AA176" s="3">
        <v>1.2126070558269033</v>
      </c>
      <c r="AB176" s="3">
        <v>-1.9918824500130421</v>
      </c>
      <c r="AC176" s="3">
        <v>7.2427424002656</v>
      </c>
      <c r="AD176" s="8">
        <v>-3.6754773440699129</v>
      </c>
      <c r="AF176" s="7">
        <v>0.36193462434575385</v>
      </c>
      <c r="AG176" s="3">
        <v>-0.15513671676366098</v>
      </c>
      <c r="AH176" s="3">
        <v>-9.8391589471689411E-2</v>
      </c>
      <c r="AI176" s="3">
        <v>-0.12577006997366247</v>
      </c>
      <c r="AJ176" s="3">
        <v>-0.99950899313874897</v>
      </c>
      <c r="AK176" s="8">
        <v>-0.51839640555953059</v>
      </c>
      <c r="AM176" s="7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0.64229999999999998</v>
      </c>
      <c r="AW176" s="3">
        <v>-0.70806000000000002</v>
      </c>
      <c r="AX176" s="8">
        <v>-0.29341</v>
      </c>
    </row>
    <row r="177" spans="2:50" ht="15" thickBot="1">
      <c r="B177" s="9">
        <v>1.8239999999999999E-2</v>
      </c>
      <c r="C177" s="10">
        <v>6.9150000000000003E-2</v>
      </c>
      <c r="D177" s="10">
        <v>0.48348999999999998</v>
      </c>
      <c r="E177" s="10">
        <v>4.5679999999999998E-2</v>
      </c>
      <c r="F177" s="10">
        <v>0.86182999999999998</v>
      </c>
      <c r="G177" s="10">
        <v>-8.3129999999999996E-2</v>
      </c>
      <c r="H177" s="10">
        <v>0.23175999999999999</v>
      </c>
      <c r="I177" s="10">
        <v>0.16625000000000001</v>
      </c>
      <c r="J177" s="10">
        <v>0.51346000000000003</v>
      </c>
      <c r="K177" s="10">
        <v>0.15065999999999999</v>
      </c>
      <c r="L177" s="10">
        <v>0.65</v>
      </c>
      <c r="M177" s="11">
        <v>4.7744299999999997</v>
      </c>
      <c r="S177" s="9">
        <v>-0.44252173822084895</v>
      </c>
      <c r="T177" s="10">
        <v>-7.3485585268109999E-2</v>
      </c>
      <c r="U177" s="10">
        <v>0.48969429580335694</v>
      </c>
      <c r="V177" s="10">
        <v>0.37295628154726801</v>
      </c>
      <c r="W177" s="10">
        <v>0.22465868827799307</v>
      </c>
      <c r="X177" s="10">
        <v>0.5455666049244221</v>
      </c>
      <c r="Y177" s="9">
        <v>2.1773505122761938E-2</v>
      </c>
      <c r="Z177" s="10">
        <v>-8.3095672009726007E-2</v>
      </c>
      <c r="AA177" s="10">
        <v>-0.64516257681975797</v>
      </c>
      <c r="AB177" s="10">
        <v>1.3895784655174355</v>
      </c>
      <c r="AC177" s="10">
        <v>-3.6754773440699107</v>
      </c>
      <c r="AD177" s="11">
        <v>7.9210712336987577</v>
      </c>
      <c r="AF177" s="9">
        <v>-0.61120231679392845</v>
      </c>
      <c r="AG177" s="10">
        <v>-1.7732338596984004E-2</v>
      </c>
      <c r="AH177" s="10">
        <v>0.65068702413309643</v>
      </c>
      <c r="AI177" s="10">
        <v>0.48698609050649649</v>
      </c>
      <c r="AJ177" s="10">
        <v>-0.51839640555953059</v>
      </c>
      <c r="AK177" s="11">
        <v>0.5455666049244221</v>
      </c>
      <c r="AM177" s="9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0.50746999999999998</v>
      </c>
      <c r="AW177" s="10">
        <v>0.67976999999999999</v>
      </c>
      <c r="AX177" s="11">
        <v>-0.52951999999999999</v>
      </c>
    </row>
    <row r="179" spans="2:50" ht="15" thickBot="1">
      <c r="B179" s="46" t="s">
        <v>83</v>
      </c>
    </row>
    <row r="180" spans="2:50">
      <c r="B180" s="4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6">
        <v>0</v>
      </c>
      <c r="O180" s="43">
        <v>-0.82371000000000005</v>
      </c>
      <c r="P180" s="35">
        <v>0.50875999999999999</v>
      </c>
      <c r="Q180" s="41">
        <v>0.25034000000000001</v>
      </c>
      <c r="S180" s="4">
        <f t="array" ref="S180:AD191">MMULT(MMULT(AM180:AX191,B180:M191),TRANSPOSE(AM180:AX191))</f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4">
        <v>0</v>
      </c>
      <c r="Z180" s="5">
        <v>0</v>
      </c>
      <c r="AA180" s="5">
        <v>0</v>
      </c>
      <c r="AB180" s="5">
        <v>0</v>
      </c>
      <c r="AC180" s="5">
        <v>0</v>
      </c>
      <c r="AD180" s="6">
        <v>0</v>
      </c>
      <c r="AF180" s="4">
        <f t="array" ref="AF180:AH182">0.5*(Y180:AA182+S186:U188)</f>
        <v>0</v>
      </c>
      <c r="AG180" s="5">
        <v>0</v>
      </c>
      <c r="AH180" s="5">
        <v>0</v>
      </c>
      <c r="AI180" s="5">
        <f t="array" ref="AI180:AK182">0.5*(AB180:AD182-V186:X188)</f>
        <v>0</v>
      </c>
      <c r="AJ180" s="5">
        <v>0</v>
      </c>
      <c r="AK180" s="6">
        <v>0</v>
      </c>
      <c r="AM180" s="4">
        <f t="array" ref="AM180:AO182">O180:Q182</f>
        <v>-0.82371000000000005</v>
      </c>
      <c r="AN180" s="5">
        <v>0.50875999999999999</v>
      </c>
      <c r="AO180" s="5">
        <v>0.25034000000000001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6">
        <v>0</v>
      </c>
    </row>
    <row r="181" spans="2:50">
      <c r="B181" s="7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8">
        <v>0</v>
      </c>
      <c r="O181" s="31">
        <v>0.56433</v>
      </c>
      <c r="P181">
        <v>0.69269999999999998</v>
      </c>
      <c r="Q181" s="38">
        <v>0.4491</v>
      </c>
      <c r="S181" s="7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7">
        <v>0</v>
      </c>
      <c r="Z181" s="3">
        <v>0</v>
      </c>
      <c r="AA181" s="3">
        <v>0</v>
      </c>
      <c r="AB181" s="3">
        <v>0</v>
      </c>
      <c r="AC181" s="3">
        <v>0</v>
      </c>
      <c r="AD181" s="8">
        <v>0</v>
      </c>
      <c r="AF181" s="7">
        <v>0</v>
      </c>
      <c r="AG181" s="3">
        <v>0</v>
      </c>
      <c r="AH181" s="3">
        <v>0</v>
      </c>
      <c r="AI181" s="3">
        <v>0</v>
      </c>
      <c r="AJ181" s="3">
        <v>0</v>
      </c>
      <c r="AK181" s="8">
        <v>0</v>
      </c>
      <c r="AM181" s="7">
        <v>0.56433</v>
      </c>
      <c r="AN181" s="3">
        <v>0.69269999999999998</v>
      </c>
      <c r="AO181" s="3">
        <v>0.4491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8">
        <v>0</v>
      </c>
    </row>
    <row r="182" spans="2:50" ht="15" thickBot="1">
      <c r="B182" s="7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8">
        <v>0</v>
      </c>
      <c r="O182" s="32">
        <v>5.5070000000000001E-2</v>
      </c>
      <c r="P182" s="33">
        <v>0.51119999999999999</v>
      </c>
      <c r="Q182" s="39">
        <v>-0.85770000000000002</v>
      </c>
      <c r="S182" s="7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7">
        <v>0</v>
      </c>
      <c r="Z182" s="3">
        <v>0</v>
      </c>
      <c r="AA182" s="3">
        <v>0</v>
      </c>
      <c r="AB182" s="3">
        <v>0</v>
      </c>
      <c r="AC182" s="3">
        <v>0</v>
      </c>
      <c r="AD182" s="8">
        <v>0</v>
      </c>
      <c r="AF182" s="7">
        <v>0</v>
      </c>
      <c r="AG182" s="3">
        <v>0</v>
      </c>
      <c r="AH182" s="3">
        <v>0</v>
      </c>
      <c r="AI182" s="3">
        <v>0</v>
      </c>
      <c r="AJ182" s="3">
        <v>0</v>
      </c>
      <c r="AK182" s="8">
        <v>0</v>
      </c>
      <c r="AM182" s="7">
        <v>5.5070000000000001E-2</v>
      </c>
      <c r="AN182" s="3">
        <v>0.51119999999999999</v>
      </c>
      <c r="AO182" s="3">
        <v>-0.85770000000000002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8">
        <v>0</v>
      </c>
    </row>
    <row r="183" spans="2:50" ht="15" thickBot="1">
      <c r="B183" s="7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8">
        <v>0</v>
      </c>
      <c r="S183" s="7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7">
        <v>0</v>
      </c>
      <c r="Z183" s="3">
        <v>0</v>
      </c>
      <c r="AA183" s="3">
        <v>0</v>
      </c>
      <c r="AB183" s="3">
        <v>0</v>
      </c>
      <c r="AC183" s="3">
        <v>0</v>
      </c>
      <c r="AD183" s="8">
        <v>0</v>
      </c>
      <c r="AF183" s="7">
        <f t="array" ref="AF183:AH185">0.5*(Y183:AA185-S189:U191)</f>
        <v>0</v>
      </c>
      <c r="AG183" s="3">
        <v>0</v>
      </c>
      <c r="AH183" s="3">
        <v>0</v>
      </c>
      <c r="AI183" s="3">
        <f t="array" ref="AI183:AK185">0.5*(AB183:AD185+V189:X191)</f>
        <v>0</v>
      </c>
      <c r="AJ183" s="3">
        <v>0</v>
      </c>
      <c r="AK183" s="8">
        <v>0</v>
      </c>
      <c r="AM183" s="7">
        <v>0</v>
      </c>
      <c r="AN183" s="3">
        <v>0</v>
      </c>
      <c r="AO183" s="3">
        <v>0</v>
      </c>
      <c r="AP183" s="3">
        <f t="array" ref="AP183:AR185">O180:Q182</f>
        <v>-0.82371000000000005</v>
      </c>
      <c r="AQ183" s="3">
        <v>0.50875999999999999</v>
      </c>
      <c r="AR183" s="3">
        <v>0.25034000000000001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8">
        <v>0</v>
      </c>
    </row>
    <row r="184" spans="2:50">
      <c r="B184" s="7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8">
        <v>0</v>
      </c>
      <c r="O184" s="43">
        <v>0.82393000000000005</v>
      </c>
      <c r="P184" s="35">
        <v>-0.50863999999999998</v>
      </c>
      <c r="Q184" s="41">
        <v>0.24984999999999999</v>
      </c>
      <c r="S184" s="7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7">
        <v>0</v>
      </c>
      <c r="Z184" s="3">
        <v>0</v>
      </c>
      <c r="AA184" s="3">
        <v>0</v>
      </c>
      <c r="AB184" s="3">
        <v>0</v>
      </c>
      <c r="AC184" s="3">
        <v>0</v>
      </c>
      <c r="AD184" s="8">
        <v>0</v>
      </c>
      <c r="AF184" s="7">
        <v>0</v>
      </c>
      <c r="AG184" s="3">
        <v>0</v>
      </c>
      <c r="AH184" s="3">
        <v>0</v>
      </c>
      <c r="AI184" s="3">
        <v>0</v>
      </c>
      <c r="AJ184" s="3">
        <v>0</v>
      </c>
      <c r="AK184" s="8">
        <v>0</v>
      </c>
      <c r="AM184" s="7">
        <v>0</v>
      </c>
      <c r="AN184" s="3">
        <v>0</v>
      </c>
      <c r="AO184" s="3">
        <v>0</v>
      </c>
      <c r="AP184" s="3">
        <v>0.56433</v>
      </c>
      <c r="AQ184" s="3">
        <v>0.69269999999999998</v>
      </c>
      <c r="AR184" s="3">
        <v>0.4491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8">
        <v>0</v>
      </c>
    </row>
    <row r="185" spans="2:50" ht="15" thickBot="1">
      <c r="B185" s="7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8">
        <v>0</v>
      </c>
      <c r="O185" s="31">
        <v>-0.56403000000000003</v>
      </c>
      <c r="P185">
        <v>-0.69340999999999997</v>
      </c>
      <c r="Q185" s="38">
        <v>0.44838</v>
      </c>
      <c r="S185" s="7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7">
        <v>0</v>
      </c>
      <c r="Z185" s="3">
        <v>0</v>
      </c>
      <c r="AA185" s="3">
        <v>0</v>
      </c>
      <c r="AB185" s="3">
        <v>0</v>
      </c>
      <c r="AC185" s="3">
        <v>0</v>
      </c>
      <c r="AD185" s="8">
        <v>0</v>
      </c>
      <c r="AF185" s="9">
        <v>0</v>
      </c>
      <c r="AG185" s="10">
        <v>0</v>
      </c>
      <c r="AH185" s="10">
        <v>0</v>
      </c>
      <c r="AI185" s="10">
        <v>0</v>
      </c>
      <c r="AJ185" s="10">
        <v>0</v>
      </c>
      <c r="AK185" s="11">
        <v>0</v>
      </c>
      <c r="AM185" s="7">
        <v>0</v>
      </c>
      <c r="AN185" s="3">
        <v>0</v>
      </c>
      <c r="AO185" s="3">
        <v>0</v>
      </c>
      <c r="AP185" s="3">
        <v>5.5070000000000001E-2</v>
      </c>
      <c r="AQ185" s="3">
        <v>0.51119999999999999</v>
      </c>
      <c r="AR185" s="3">
        <v>-0.85770000000000002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8">
        <v>0</v>
      </c>
    </row>
    <row r="186" spans="2:50" ht="15" thickBot="1">
      <c r="B186" s="7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8">
        <v>0</v>
      </c>
      <c r="O186" s="32">
        <v>-5.4820000000000001E-2</v>
      </c>
      <c r="P186" s="33">
        <v>-0.51034999999999997</v>
      </c>
      <c r="Q186" s="39">
        <v>-0.85821999999999998</v>
      </c>
      <c r="S186" s="4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4">
        <v>0</v>
      </c>
      <c r="Z186" s="5">
        <v>0</v>
      </c>
      <c r="AA186" s="5">
        <v>0</v>
      </c>
      <c r="AB186" s="5">
        <v>0</v>
      </c>
      <c r="AC186" s="5">
        <v>0</v>
      </c>
      <c r="AD186" s="6">
        <v>0</v>
      </c>
      <c r="AF186" s="4">
        <f t="array" ref="AF186:AK191">TRANSPOSE(AF180:AK185)</f>
        <v>0</v>
      </c>
      <c r="AG186" s="5">
        <v>0</v>
      </c>
      <c r="AH186" s="5">
        <v>0</v>
      </c>
      <c r="AI186" s="5">
        <v>0</v>
      </c>
      <c r="AJ186" s="5">
        <v>0</v>
      </c>
      <c r="AK186" s="6">
        <v>0</v>
      </c>
      <c r="AM186" s="7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f t="array" ref="AS186:AU188">O184:Q186</f>
        <v>0.82393000000000005</v>
      </c>
      <c r="AT186" s="3">
        <v>-0.50863999999999998</v>
      </c>
      <c r="AU186" s="3">
        <v>0.24984999999999999</v>
      </c>
      <c r="AV186" s="3">
        <v>0</v>
      </c>
      <c r="AW186" s="3">
        <v>0</v>
      </c>
      <c r="AX186" s="8">
        <v>0</v>
      </c>
    </row>
    <row r="187" spans="2:50">
      <c r="B187" s="7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8">
        <v>0</v>
      </c>
      <c r="S187" s="7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7">
        <v>0</v>
      </c>
      <c r="Z187" s="3">
        <v>0</v>
      </c>
      <c r="AA187" s="3">
        <v>0</v>
      </c>
      <c r="AB187" s="3">
        <v>0</v>
      </c>
      <c r="AC187" s="3">
        <v>0</v>
      </c>
      <c r="AD187" s="8">
        <v>0</v>
      </c>
      <c r="AF187" s="7">
        <v>0</v>
      </c>
      <c r="AG187" s="3">
        <v>0</v>
      </c>
      <c r="AH187" s="3">
        <v>0</v>
      </c>
      <c r="AI187" s="3">
        <v>0</v>
      </c>
      <c r="AJ187" s="3">
        <v>0</v>
      </c>
      <c r="AK187" s="8">
        <v>0</v>
      </c>
      <c r="AM187" s="7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-0.56403000000000003</v>
      </c>
      <c r="AT187" s="3">
        <v>-0.69340999999999997</v>
      </c>
      <c r="AU187" s="3">
        <v>0.44838</v>
      </c>
      <c r="AV187" s="3">
        <v>0</v>
      </c>
      <c r="AW187" s="3">
        <v>0</v>
      </c>
      <c r="AX187" s="8">
        <v>0</v>
      </c>
    </row>
    <row r="188" spans="2:50">
      <c r="B188" s="7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8">
        <v>0</v>
      </c>
      <c r="S188" s="7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7">
        <v>0</v>
      </c>
      <c r="Z188" s="3">
        <v>0</v>
      </c>
      <c r="AA188" s="3">
        <v>0</v>
      </c>
      <c r="AB188" s="3">
        <v>0</v>
      </c>
      <c r="AC188" s="3">
        <v>0</v>
      </c>
      <c r="AD188" s="8">
        <v>0</v>
      </c>
      <c r="AF188" s="7">
        <v>0</v>
      </c>
      <c r="AG188" s="3">
        <v>0</v>
      </c>
      <c r="AH188" s="3">
        <v>0</v>
      </c>
      <c r="AI188" s="3">
        <v>0</v>
      </c>
      <c r="AJ188" s="3">
        <v>0</v>
      </c>
      <c r="AK188" s="8">
        <v>0</v>
      </c>
      <c r="AM188" s="7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-5.4820000000000001E-2</v>
      </c>
      <c r="AT188" s="3">
        <v>-0.51034999999999997</v>
      </c>
      <c r="AU188" s="3">
        <v>-0.85821999999999998</v>
      </c>
      <c r="AV188" s="3">
        <v>0</v>
      </c>
      <c r="AW188" s="3">
        <v>0</v>
      </c>
      <c r="AX188" s="8">
        <v>0</v>
      </c>
    </row>
    <row r="189" spans="2:50">
      <c r="B189" s="7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8">
        <v>0</v>
      </c>
      <c r="S189" s="7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7">
        <v>0</v>
      </c>
      <c r="Z189" s="3">
        <v>0</v>
      </c>
      <c r="AA189" s="3">
        <v>0</v>
      </c>
      <c r="AB189" s="3">
        <v>0</v>
      </c>
      <c r="AC189" s="3">
        <v>0</v>
      </c>
      <c r="AD189" s="8">
        <v>0</v>
      </c>
      <c r="AF189" s="7">
        <v>0</v>
      </c>
      <c r="AG189" s="3">
        <v>0</v>
      </c>
      <c r="AH189" s="3">
        <v>0</v>
      </c>
      <c r="AI189" s="3">
        <v>0</v>
      </c>
      <c r="AJ189" s="3">
        <v>0</v>
      </c>
      <c r="AK189" s="8">
        <v>0</v>
      </c>
      <c r="AM189" s="7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f t="array" ref="AV189:AX191">O184:Q186</f>
        <v>0.82393000000000005</v>
      </c>
      <c r="AW189" s="3">
        <v>-0.50863999999999998</v>
      </c>
      <c r="AX189" s="8">
        <v>0.24984999999999999</v>
      </c>
    </row>
    <row r="190" spans="2:50">
      <c r="B190" s="7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8">
        <v>0</v>
      </c>
      <c r="S190" s="7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7">
        <v>0</v>
      </c>
      <c r="Z190" s="3">
        <v>0</v>
      </c>
      <c r="AA190" s="3">
        <v>0</v>
      </c>
      <c r="AB190" s="3">
        <v>0</v>
      </c>
      <c r="AC190" s="3">
        <v>0</v>
      </c>
      <c r="AD190" s="8">
        <v>0</v>
      </c>
      <c r="AF190" s="7">
        <v>0</v>
      </c>
      <c r="AG190" s="3">
        <v>0</v>
      </c>
      <c r="AH190" s="3">
        <v>0</v>
      </c>
      <c r="AI190" s="3">
        <v>0</v>
      </c>
      <c r="AJ190" s="3">
        <v>0</v>
      </c>
      <c r="AK190" s="8">
        <v>0</v>
      </c>
      <c r="AM190" s="7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-0.56403000000000003</v>
      </c>
      <c r="AW190" s="3">
        <v>-0.69340999999999997</v>
      </c>
      <c r="AX190" s="8">
        <v>0.44838</v>
      </c>
    </row>
    <row r="191" spans="2:50" ht="15" thickBot="1">
      <c r="B191" s="9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1">
        <v>0</v>
      </c>
      <c r="S191" s="9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9">
        <v>0</v>
      </c>
      <c r="Z191" s="10">
        <v>0</v>
      </c>
      <c r="AA191" s="10">
        <v>0</v>
      </c>
      <c r="AB191" s="10">
        <v>0</v>
      </c>
      <c r="AC191" s="10">
        <v>0</v>
      </c>
      <c r="AD191" s="11">
        <v>0</v>
      </c>
      <c r="AF191" s="9">
        <v>0</v>
      </c>
      <c r="AG191" s="10">
        <v>0</v>
      </c>
      <c r="AH191" s="10">
        <v>0</v>
      </c>
      <c r="AI191" s="10">
        <v>0</v>
      </c>
      <c r="AJ191" s="10">
        <v>0</v>
      </c>
      <c r="AK191" s="11">
        <v>0</v>
      </c>
      <c r="AM191" s="9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-5.4820000000000001E-2</v>
      </c>
      <c r="AW191" s="10">
        <v>-0.51034999999999997</v>
      </c>
      <c r="AX191" s="11">
        <v>-0.85821999999999998</v>
      </c>
    </row>
    <row r="238" spans="59:59">
      <c r="BG238">
        <v>0</v>
      </c>
    </row>
  </sheetData>
  <phoneticPr fontId="6"/>
  <conditionalFormatting sqref="B4:G9">
    <cfRule type="colorScale" priority="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:K6">
    <cfRule type="colorScale" priority="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:R9"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:Y9">
    <cfRule type="colorScale" priority="5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F9">
    <cfRule type="colorScale" priority="5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M23">
    <cfRule type="colorScale" priority="8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:Q14">
    <cfRule type="colorScale" priority="7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:AD23">
    <cfRule type="colorScale" priority="5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:AK23">
    <cfRule type="colorScale" priority="5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:Q18">
    <cfRule type="colorScale" priority="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31:BF42"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:M37">
    <cfRule type="colorScale" priority="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6:Q28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0:Q32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44:BF55"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0:M51">
    <cfRule type="colorScale" priority="7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0:Q42">
    <cfRule type="colorScale" priority="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4:Q46">
    <cfRule type="colorScale" priority="7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4:M65">
    <cfRule type="colorScale" priority="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4:Q56">
    <cfRule type="colorScale" priority="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8:Q60">
    <cfRule type="colorScale" priority="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8:M79">
    <cfRule type="colorScale" priority="6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68:Q70">
    <cfRule type="colorScale" priority="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72:Q74">
    <cfRule type="colorScale" priority="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2:M93">
    <cfRule type="colorScale" priority="6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2:Q84">
    <cfRule type="colorScale" priority="6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6:Q88">
    <cfRule type="colorScale" priority="6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96:Q98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0:Q102">
    <cfRule type="colorScale" priority="6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6:AD37">
    <cfRule type="colorScale" priority="5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0:AD51">
    <cfRule type="colorScale" priority="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54:AD65">
    <cfRule type="colorScale" priority="5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68:AD79"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2:AD93">
    <cfRule type="colorScale" priority="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6:AD107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0:Q113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4:Q116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10:AD121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4:Q126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8:Q130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4:AD135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38:Q140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42:Q144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38:AD149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2:Q154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6:Q158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52:AD163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6:Q168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70:Q172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66:AD177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0:Q18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4:Q186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80:AD191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6:AK3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0:AK51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4:AK65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8:AK79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2:AK93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6:AK107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10:AK121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4:AK135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38:AK149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52:AK163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66:AK177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80:AK191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4:AT9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V4:BA9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96:M10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10:M121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4:M13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38:M149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52:M163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66:M177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80:M191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74:Q1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57"/>
  <sheetViews>
    <sheetView tabSelected="1" topLeftCell="A2" zoomScale="34" zoomScaleNormal="40" workbookViewId="0">
      <selection activeCell="BJ54" sqref="BJ54"/>
    </sheetView>
  </sheetViews>
  <sheetFormatPr baseColWidth="10" defaultColWidth="8.83203125" defaultRowHeight="14"/>
  <sheetData>
    <row r="1" spans="1:57" ht="25" thickBot="1">
      <c r="A1" s="50"/>
      <c r="B1" s="50">
        <v>0</v>
      </c>
      <c r="C1" s="50" t="s">
        <v>121</v>
      </c>
      <c r="D1" s="50">
        <v>1</v>
      </c>
      <c r="E1" s="50" t="s">
        <v>122</v>
      </c>
      <c r="F1" s="50">
        <v>2</v>
      </c>
      <c r="G1" s="50" t="s">
        <v>123</v>
      </c>
      <c r="H1" s="50">
        <v>3</v>
      </c>
      <c r="I1" s="50" t="s">
        <v>124</v>
      </c>
      <c r="J1" s="50">
        <v>4</v>
      </c>
      <c r="K1" s="50" t="s">
        <v>125</v>
      </c>
      <c r="L1" s="50">
        <v>5</v>
      </c>
      <c r="M1" s="50" t="s">
        <v>126</v>
      </c>
      <c r="N1" s="50">
        <v>6</v>
      </c>
      <c r="O1" s="50" t="s">
        <v>127</v>
      </c>
      <c r="P1" s="50">
        <v>7</v>
      </c>
      <c r="Q1" s="50" t="s">
        <v>128</v>
      </c>
      <c r="R1" s="50">
        <v>8</v>
      </c>
      <c r="S1" s="50" t="s">
        <v>129</v>
      </c>
      <c r="T1" s="50">
        <v>9</v>
      </c>
      <c r="U1" s="50" t="s">
        <v>130</v>
      </c>
      <c r="V1" s="50">
        <v>10</v>
      </c>
      <c r="W1" s="50" t="s">
        <v>131</v>
      </c>
      <c r="X1" s="50">
        <v>11</v>
      </c>
      <c r="Y1" s="50" t="s">
        <v>132</v>
      </c>
      <c r="Z1" s="50">
        <v>12</v>
      </c>
      <c r="AA1" s="50" t="s">
        <v>133</v>
      </c>
      <c r="AB1" s="50">
        <v>13</v>
      </c>
      <c r="AC1" s="50" t="s">
        <v>119</v>
      </c>
      <c r="AD1" s="50">
        <v>14</v>
      </c>
      <c r="AE1" s="50" t="s">
        <v>134</v>
      </c>
      <c r="AF1" s="50">
        <v>15</v>
      </c>
      <c r="AG1" s="50" t="s">
        <v>135</v>
      </c>
      <c r="AH1" s="50">
        <v>16</v>
      </c>
      <c r="AI1" s="50" t="s">
        <v>136</v>
      </c>
      <c r="AJ1" s="50">
        <v>17</v>
      </c>
      <c r="AK1" s="50" t="s">
        <v>137</v>
      </c>
      <c r="AL1" s="50">
        <v>18</v>
      </c>
      <c r="AM1" s="50" t="s">
        <v>138</v>
      </c>
      <c r="AN1" s="50">
        <v>19</v>
      </c>
      <c r="AO1" s="50" t="s">
        <v>139</v>
      </c>
      <c r="AP1" s="50">
        <v>20</v>
      </c>
      <c r="AQ1" s="50" t="s">
        <v>140</v>
      </c>
      <c r="AR1" s="50">
        <v>21</v>
      </c>
      <c r="AS1" s="50" t="s">
        <v>141</v>
      </c>
      <c r="AT1" s="50">
        <v>22</v>
      </c>
      <c r="AU1" s="50" t="s">
        <v>142</v>
      </c>
      <c r="AV1" s="50">
        <v>23</v>
      </c>
      <c r="AW1" s="50" t="s">
        <v>143</v>
      </c>
      <c r="AX1" s="50">
        <v>24</v>
      </c>
      <c r="AY1" s="50" t="s">
        <v>144</v>
      </c>
      <c r="AZ1" s="50">
        <v>25</v>
      </c>
      <c r="BA1" s="50" t="s">
        <v>145</v>
      </c>
      <c r="BB1" s="50">
        <v>26</v>
      </c>
      <c r="BC1" s="51" t="s">
        <v>146</v>
      </c>
      <c r="BD1" s="52"/>
      <c r="BE1" s="52"/>
    </row>
    <row r="2" spans="1:57" ht="24">
      <c r="A2" s="50">
        <f t="array" ref="A2:A55">TRANSPOSE(B1:BC1)</f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4"/>
      <c r="AC2" s="55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6"/>
      <c r="BD2" s="49"/>
      <c r="BE2" s="49"/>
    </row>
    <row r="3" spans="1:57" ht="24">
      <c r="A3" s="50" t="str">
        <v>0*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7" t="s">
        <v>142</v>
      </c>
      <c r="AC3" s="58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6"/>
      <c r="BD3" s="49"/>
      <c r="BE3" s="49"/>
    </row>
    <row r="4" spans="1:57" ht="24">
      <c r="A4" s="50">
        <v>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9"/>
      <c r="AC4" s="58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6"/>
      <c r="BD4" s="49"/>
      <c r="BE4" s="49"/>
    </row>
    <row r="5" spans="1:57" ht="24">
      <c r="A5" s="50" t="str">
        <v>1*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9"/>
      <c r="AC5" s="58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6"/>
      <c r="BD5" s="49"/>
      <c r="BE5" s="49"/>
    </row>
    <row r="6" spans="1:57" ht="24">
      <c r="A6" s="50">
        <v>2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9"/>
      <c r="AC6" s="58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6"/>
      <c r="BD6" s="49"/>
      <c r="BE6" s="49"/>
    </row>
    <row r="7" spans="1:57" ht="24">
      <c r="A7" s="50" t="str">
        <v>2*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9"/>
      <c r="AC7" s="58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6"/>
      <c r="BD7" s="49"/>
      <c r="BE7" s="49"/>
    </row>
    <row r="8" spans="1:57" ht="24">
      <c r="A8" s="50">
        <v>3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9">
        <v>23</v>
      </c>
      <c r="AC8" s="58"/>
      <c r="AD8" s="53"/>
      <c r="AE8" s="53"/>
      <c r="AF8" s="53"/>
      <c r="AG8" s="49"/>
      <c r="AH8" s="49"/>
      <c r="AI8" s="49"/>
      <c r="AJ8" s="49"/>
      <c r="AK8" s="49"/>
      <c r="AL8" s="49"/>
      <c r="AM8" s="49"/>
      <c r="AN8" s="49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6"/>
      <c r="BD8" s="49"/>
      <c r="BE8" s="49"/>
    </row>
    <row r="9" spans="1:57" ht="24">
      <c r="A9" s="50" t="str">
        <v>3*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60" t="s">
        <v>142</v>
      </c>
      <c r="AC9" s="61">
        <v>23</v>
      </c>
      <c r="AD9" s="53"/>
      <c r="AE9" s="53"/>
      <c r="AF9" s="53"/>
      <c r="AG9" s="49"/>
      <c r="AH9" s="49"/>
      <c r="AI9" s="49"/>
      <c r="AJ9" s="49"/>
      <c r="AK9" s="49"/>
      <c r="AL9" s="49"/>
      <c r="AM9" s="49"/>
      <c r="AN9" s="49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6"/>
      <c r="BD9" s="49"/>
      <c r="BE9" s="49"/>
    </row>
    <row r="10" spans="1:57" ht="26">
      <c r="A10" s="50">
        <v>4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9">
        <v>22</v>
      </c>
      <c r="AC10" s="58" t="s">
        <v>142</v>
      </c>
      <c r="AD10" s="53"/>
      <c r="AE10" s="53"/>
      <c r="AF10" s="53"/>
      <c r="AG10" s="49"/>
      <c r="AH10" s="62" t="s">
        <v>147</v>
      </c>
      <c r="AI10" s="49"/>
      <c r="AJ10" s="63">
        <v>13</v>
      </c>
      <c r="AK10" s="63">
        <v>14</v>
      </c>
      <c r="AL10" s="63">
        <v>16</v>
      </c>
      <c r="AM10" s="63">
        <v>22</v>
      </c>
      <c r="AN10" s="63">
        <v>23</v>
      </c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6"/>
      <c r="BD10" s="49"/>
      <c r="BE10" s="49"/>
    </row>
    <row r="11" spans="1:57" ht="26">
      <c r="A11" s="50" t="str">
        <v>4*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9"/>
      <c r="AC11" s="61">
        <v>22</v>
      </c>
      <c r="AD11" s="53"/>
      <c r="AE11" s="53"/>
      <c r="AF11" s="53"/>
      <c r="AG11" s="49"/>
      <c r="AH11" s="49"/>
      <c r="AI11" s="49"/>
      <c r="AJ11" s="63" t="s">
        <v>119</v>
      </c>
      <c r="AK11" s="63" t="s">
        <v>142</v>
      </c>
      <c r="AL11" s="63"/>
      <c r="AM11" s="63"/>
      <c r="AN11" s="6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6"/>
      <c r="BD11" s="49"/>
      <c r="BE11" s="49"/>
    </row>
    <row r="12" spans="1:57" ht="24">
      <c r="A12" s="50">
        <v>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9"/>
      <c r="AC12" s="58"/>
      <c r="AD12" s="53"/>
      <c r="AE12" s="53"/>
      <c r="AF12" s="53"/>
      <c r="AG12" s="49"/>
      <c r="AH12" s="49"/>
      <c r="AI12" s="49"/>
      <c r="AJ12" s="49"/>
      <c r="AK12" s="49"/>
      <c r="AL12" s="49"/>
      <c r="AM12" s="49"/>
      <c r="AN12" s="49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6"/>
      <c r="BD12" s="49"/>
      <c r="BE12" s="49"/>
    </row>
    <row r="13" spans="1:57" ht="30">
      <c r="A13" s="50" t="str">
        <v>5*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9"/>
      <c r="AC13" s="58"/>
      <c r="AD13" s="53"/>
      <c r="AE13" s="53"/>
      <c r="AF13" s="53"/>
      <c r="AG13" s="49"/>
      <c r="AH13" s="64"/>
      <c r="AI13" s="65" t="s">
        <v>72</v>
      </c>
      <c r="AJ13" s="49"/>
      <c r="AK13" s="49"/>
      <c r="AL13" s="49"/>
      <c r="AM13" s="49"/>
      <c r="AN13" s="49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6"/>
      <c r="BD13" s="49"/>
      <c r="BE13" s="49"/>
    </row>
    <row r="14" spans="1:57" ht="30">
      <c r="A14" s="50">
        <v>6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9"/>
      <c r="AC14" s="58"/>
      <c r="AD14" s="53"/>
      <c r="AE14" s="53"/>
      <c r="AF14" s="53"/>
      <c r="AG14" s="49"/>
      <c r="AH14" s="66"/>
      <c r="AI14" s="65" t="s">
        <v>73</v>
      </c>
      <c r="AJ14" s="49"/>
      <c r="AK14" s="49"/>
      <c r="AL14" s="49"/>
      <c r="AM14" s="49"/>
      <c r="AN14" s="49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6"/>
      <c r="BD14" s="49"/>
      <c r="BE14" s="49"/>
    </row>
    <row r="15" spans="1:57" ht="30">
      <c r="A15" s="50" t="str">
        <v>6*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9"/>
      <c r="AC15" s="58"/>
      <c r="AD15" s="53"/>
      <c r="AE15" s="53"/>
      <c r="AF15" s="53"/>
      <c r="AG15" s="49"/>
      <c r="AH15" s="67"/>
      <c r="AI15" s="65" t="s">
        <v>148</v>
      </c>
      <c r="AJ15" s="49"/>
      <c r="AK15" s="49"/>
      <c r="AL15" s="49"/>
      <c r="AM15" s="49"/>
      <c r="AN15" s="49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6"/>
      <c r="BD15" s="49"/>
      <c r="BE15" s="49"/>
    </row>
    <row r="16" spans="1:57" ht="30">
      <c r="A16" s="50">
        <v>7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9"/>
      <c r="AC16" s="68" t="s">
        <v>142</v>
      </c>
      <c r="AD16" s="53"/>
      <c r="AE16" s="53"/>
      <c r="AF16" s="53"/>
      <c r="AG16" s="49"/>
      <c r="AH16" s="69"/>
      <c r="AI16" s="65" t="s">
        <v>149</v>
      </c>
      <c r="AJ16" s="49"/>
      <c r="AK16" s="49"/>
      <c r="AL16" s="49"/>
      <c r="AM16" s="49"/>
      <c r="AN16" s="49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6"/>
      <c r="BD16" s="49"/>
      <c r="BE16" s="49"/>
    </row>
    <row r="17" spans="1:57" ht="26">
      <c r="A17" s="50" t="str">
        <v>7*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9"/>
      <c r="AC17" s="58"/>
      <c r="AD17" s="53"/>
      <c r="AE17" s="53"/>
      <c r="AF17" s="53"/>
      <c r="AG17" s="49"/>
      <c r="AH17" s="70"/>
      <c r="AI17" s="71" t="s">
        <v>150</v>
      </c>
      <c r="AJ17" s="49"/>
      <c r="AK17" s="49"/>
      <c r="AL17" s="49"/>
      <c r="AM17" s="49"/>
      <c r="AN17" s="49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6"/>
      <c r="BD17" s="49"/>
      <c r="BE17" s="49"/>
    </row>
    <row r="18" spans="1:57" ht="26">
      <c r="A18" s="50">
        <v>8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9"/>
      <c r="AC18" s="58"/>
      <c r="AD18" s="53"/>
      <c r="AE18" s="53"/>
      <c r="AF18" s="53"/>
      <c r="AG18" s="49"/>
      <c r="AH18" s="72"/>
      <c r="AI18" s="71" t="s">
        <v>151</v>
      </c>
      <c r="AJ18" s="49"/>
      <c r="AK18" s="49"/>
      <c r="AL18" s="49"/>
      <c r="AM18" s="49"/>
      <c r="AN18" s="49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6"/>
      <c r="BD18" s="49"/>
      <c r="BE18" s="49"/>
    </row>
    <row r="19" spans="1:57" ht="26">
      <c r="A19" s="50" t="str">
        <v>8*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9"/>
      <c r="AC19" s="58"/>
      <c r="AD19" s="53"/>
      <c r="AE19" s="53"/>
      <c r="AF19" s="53"/>
      <c r="AG19" s="49"/>
      <c r="AH19" s="73"/>
      <c r="AI19" s="71" t="s">
        <v>152</v>
      </c>
      <c r="AJ19" s="49"/>
      <c r="AK19" s="49"/>
      <c r="AL19" s="49"/>
      <c r="AM19" s="49"/>
      <c r="AN19" s="49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6"/>
      <c r="BD19" s="49"/>
      <c r="BE19" s="49"/>
    </row>
    <row r="20" spans="1:57" ht="24">
      <c r="A20" s="50">
        <v>9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9"/>
      <c r="AC20" s="58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6"/>
      <c r="BD20" s="49"/>
      <c r="BE20" s="49"/>
    </row>
    <row r="21" spans="1:57" ht="24">
      <c r="A21" s="50" t="str">
        <v>9*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7" t="s">
        <v>119</v>
      </c>
      <c r="AC21" s="58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6"/>
      <c r="BD21" s="49"/>
      <c r="BE21" s="49"/>
    </row>
    <row r="22" spans="1:57" ht="24">
      <c r="A22" s="50">
        <v>10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9">
        <v>16</v>
      </c>
      <c r="AC22" s="58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6"/>
      <c r="BD22" s="49"/>
      <c r="BE22" s="49"/>
    </row>
    <row r="23" spans="1:57" ht="24">
      <c r="A23" s="50" t="str">
        <v>10*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74" t="s">
        <v>119</v>
      </c>
      <c r="AC23" s="75">
        <v>16</v>
      </c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6"/>
      <c r="BD23" s="49"/>
      <c r="BE23" s="49"/>
    </row>
    <row r="24" spans="1:57" ht="24">
      <c r="A24" s="50">
        <v>11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9"/>
      <c r="AC24" s="58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6"/>
      <c r="BD24" s="49"/>
      <c r="BE24" s="49"/>
    </row>
    <row r="25" spans="1:57" ht="24">
      <c r="A25" s="50" t="str">
        <v>11*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9"/>
      <c r="AC25" s="58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6"/>
      <c r="BD25" s="49"/>
      <c r="BE25" s="49"/>
    </row>
    <row r="26" spans="1:57" ht="24">
      <c r="A26" s="50">
        <v>12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9">
        <v>14</v>
      </c>
      <c r="AC26" s="58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6"/>
      <c r="BD26" s="49"/>
      <c r="BE26" s="49"/>
    </row>
    <row r="27" spans="1:57" ht="25" thickBot="1">
      <c r="A27" s="50" t="str">
        <v>12*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60" t="s">
        <v>119</v>
      </c>
      <c r="AC27" s="61">
        <v>14</v>
      </c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6"/>
      <c r="BD27" s="49"/>
      <c r="BE27" s="49"/>
    </row>
    <row r="28" spans="1:57" ht="24">
      <c r="A28" s="50">
        <v>13</v>
      </c>
      <c r="B28" s="54"/>
      <c r="C28" s="76" t="s">
        <v>142</v>
      </c>
      <c r="D28" s="77"/>
      <c r="E28" s="77"/>
      <c r="F28" s="77"/>
      <c r="G28" s="77"/>
      <c r="H28" s="78">
        <v>23</v>
      </c>
      <c r="I28" s="79" t="s">
        <v>142</v>
      </c>
      <c r="J28" s="78">
        <v>22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6" t="s">
        <v>119</v>
      </c>
      <c r="V28" s="78">
        <v>16</v>
      </c>
      <c r="W28" s="80" t="s">
        <v>119</v>
      </c>
      <c r="X28" s="77"/>
      <c r="Y28" s="77"/>
      <c r="Z28" s="78">
        <v>14</v>
      </c>
      <c r="AA28" s="79" t="s">
        <v>119</v>
      </c>
      <c r="AB28" s="54">
        <v>13</v>
      </c>
      <c r="AC28" s="55" t="s">
        <v>119</v>
      </c>
      <c r="AD28" s="77">
        <v>14</v>
      </c>
      <c r="AE28" s="77"/>
      <c r="AF28" s="77"/>
      <c r="AG28" s="77"/>
      <c r="AH28" s="77">
        <v>16</v>
      </c>
      <c r="AI28" s="77"/>
      <c r="AJ28" s="77"/>
      <c r="AK28" s="77"/>
      <c r="AL28" s="77"/>
      <c r="AM28" s="81"/>
      <c r="AN28" s="77"/>
      <c r="AO28" s="80" t="s">
        <v>142</v>
      </c>
      <c r="AP28" s="77"/>
      <c r="AQ28" s="77"/>
      <c r="AR28" s="77"/>
      <c r="AS28" s="77"/>
      <c r="AT28" s="77">
        <v>22</v>
      </c>
      <c r="AU28" s="77" t="s">
        <v>142</v>
      </c>
      <c r="AV28" s="77">
        <v>23</v>
      </c>
      <c r="AW28" s="77"/>
      <c r="AX28" s="77"/>
      <c r="AY28" s="77"/>
      <c r="AZ28" s="77"/>
      <c r="BA28" s="77"/>
      <c r="BB28" s="77"/>
      <c r="BC28" s="82"/>
      <c r="BD28" s="49"/>
      <c r="BE28" s="49"/>
    </row>
    <row r="29" spans="1:57" ht="25" thickBot="1">
      <c r="A29" s="50" t="str">
        <v>13*</v>
      </c>
      <c r="B29" s="83"/>
      <c r="C29" s="84"/>
      <c r="D29" s="84"/>
      <c r="E29" s="84"/>
      <c r="F29" s="84"/>
      <c r="G29" s="84"/>
      <c r="H29" s="84"/>
      <c r="I29" s="85">
        <v>23</v>
      </c>
      <c r="J29" s="86" t="s">
        <v>142</v>
      </c>
      <c r="K29" s="85">
        <v>22</v>
      </c>
      <c r="L29" s="84"/>
      <c r="M29" s="84"/>
      <c r="N29" s="84"/>
      <c r="O29" s="84"/>
      <c r="P29" s="87" t="s">
        <v>142</v>
      </c>
      <c r="Q29" s="84"/>
      <c r="R29" s="84"/>
      <c r="S29" s="84"/>
      <c r="T29" s="84"/>
      <c r="U29" s="84"/>
      <c r="V29" s="84"/>
      <c r="W29" s="88">
        <v>16</v>
      </c>
      <c r="X29" s="84"/>
      <c r="Y29" s="84"/>
      <c r="Z29" s="84"/>
      <c r="AA29" s="85">
        <v>14</v>
      </c>
      <c r="AB29" s="89" t="s">
        <v>119</v>
      </c>
      <c r="AC29" s="90">
        <v>13</v>
      </c>
      <c r="AD29" s="88" t="s">
        <v>119</v>
      </c>
      <c r="AE29" s="88">
        <v>14</v>
      </c>
      <c r="AF29" s="84"/>
      <c r="AG29" s="84"/>
      <c r="AH29" s="87" t="s">
        <v>119</v>
      </c>
      <c r="AI29" s="85">
        <v>16</v>
      </c>
      <c r="AJ29" s="91" t="s">
        <v>119</v>
      </c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8">
        <v>22</v>
      </c>
      <c r="AV29" s="88" t="s">
        <v>142</v>
      </c>
      <c r="AW29" s="88">
        <v>23</v>
      </c>
      <c r="AX29" s="84"/>
      <c r="AY29" s="84"/>
      <c r="AZ29" s="92"/>
      <c r="BA29" s="84"/>
      <c r="BB29" s="91" t="s">
        <v>142</v>
      </c>
      <c r="BC29" s="93"/>
      <c r="BD29" s="49"/>
      <c r="BE29" s="49"/>
    </row>
    <row r="30" spans="1:57" ht="24">
      <c r="A30" s="50">
        <v>14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94">
        <v>14</v>
      </c>
      <c r="AC30" s="75" t="s">
        <v>119</v>
      </c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6"/>
      <c r="BD30" s="49"/>
      <c r="BE30" s="49"/>
    </row>
    <row r="31" spans="1:57" ht="25" thickBot="1">
      <c r="A31" s="50" t="str">
        <v>14*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9"/>
      <c r="AC31" s="75">
        <v>14</v>
      </c>
      <c r="AD31" s="53"/>
      <c r="AE31" s="53"/>
      <c r="AF31" s="53" t="s">
        <v>121</v>
      </c>
      <c r="AG31" s="53">
        <v>3</v>
      </c>
      <c r="AH31" s="53" t="s">
        <v>124</v>
      </c>
      <c r="AI31" s="53">
        <v>4</v>
      </c>
      <c r="AJ31" s="53" t="s">
        <v>125</v>
      </c>
      <c r="AK31" s="53">
        <v>7</v>
      </c>
      <c r="AL31" s="53" t="s">
        <v>130</v>
      </c>
      <c r="AM31" s="53">
        <v>10</v>
      </c>
      <c r="AN31" s="53" t="s">
        <v>131</v>
      </c>
      <c r="AO31" s="53">
        <v>12</v>
      </c>
      <c r="AP31" s="53" t="s">
        <v>133</v>
      </c>
      <c r="AQ31" s="53">
        <v>13</v>
      </c>
      <c r="AR31" s="53" t="s">
        <v>119</v>
      </c>
      <c r="AS31" s="53">
        <v>14</v>
      </c>
      <c r="AT31" s="53" t="s">
        <v>134</v>
      </c>
      <c r="AU31" s="53">
        <v>16</v>
      </c>
      <c r="AV31" s="53" t="s">
        <v>136</v>
      </c>
      <c r="AW31" s="53">
        <v>17</v>
      </c>
      <c r="AX31" s="53" t="s">
        <v>139</v>
      </c>
      <c r="AY31" s="53">
        <v>22</v>
      </c>
      <c r="AZ31" s="53" t="s">
        <v>142</v>
      </c>
      <c r="BA31" s="53">
        <v>23</v>
      </c>
      <c r="BB31" s="53" t="s">
        <v>143</v>
      </c>
      <c r="BC31" s="53">
        <v>26</v>
      </c>
      <c r="BD31" s="49"/>
      <c r="BE31" s="49"/>
    </row>
    <row r="32" spans="1:57" ht="24">
      <c r="A32" s="50">
        <v>15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9"/>
      <c r="AC32" s="58"/>
      <c r="AD32" s="53"/>
      <c r="AE32" s="53" t="s">
        <v>121</v>
      </c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95" t="s">
        <v>142</v>
      </c>
      <c r="AR32" s="55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6"/>
      <c r="BD32" s="49"/>
      <c r="BE32" s="49"/>
    </row>
    <row r="33" spans="1:57" ht="24">
      <c r="A33" s="50" t="str">
        <v>15*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9"/>
      <c r="AC33" s="58"/>
      <c r="AD33" s="53"/>
      <c r="AE33" s="53">
        <v>3</v>
      </c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96">
        <v>23</v>
      </c>
      <c r="AR33" s="58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6"/>
      <c r="BD33" s="49"/>
      <c r="BE33" s="49"/>
    </row>
    <row r="34" spans="1:57" ht="30">
      <c r="A34" s="50">
        <v>16</v>
      </c>
      <c r="B34" s="53"/>
      <c r="C34" s="53" t="s">
        <v>153</v>
      </c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94">
        <v>16</v>
      </c>
      <c r="AC34" s="68" t="s">
        <v>119</v>
      </c>
      <c r="AD34" s="53"/>
      <c r="AE34" s="53" t="s">
        <v>124</v>
      </c>
      <c r="AF34" s="53"/>
      <c r="AG34" s="53"/>
      <c r="AH34" s="62" t="s">
        <v>147</v>
      </c>
      <c r="AI34" s="49"/>
      <c r="AJ34" s="63">
        <v>13</v>
      </c>
      <c r="AK34" s="63">
        <v>14</v>
      </c>
      <c r="AL34" s="63">
        <v>16</v>
      </c>
      <c r="AM34" s="63">
        <v>22</v>
      </c>
      <c r="AN34" s="63">
        <v>23</v>
      </c>
      <c r="AO34" s="53"/>
      <c r="AP34" s="53"/>
      <c r="AQ34" s="97" t="s">
        <v>142</v>
      </c>
      <c r="AR34" s="97">
        <v>23</v>
      </c>
      <c r="AS34" s="53"/>
      <c r="AT34" s="53"/>
      <c r="AU34" s="64"/>
      <c r="AV34" s="65" t="s">
        <v>72</v>
      </c>
      <c r="AW34" s="53"/>
      <c r="AX34" s="53" t="s">
        <v>154</v>
      </c>
      <c r="AY34" s="53"/>
      <c r="AZ34" s="53"/>
      <c r="BA34" s="53"/>
      <c r="BB34" s="53"/>
      <c r="BC34" s="56"/>
      <c r="BD34" s="49"/>
      <c r="BE34" s="49"/>
    </row>
    <row r="35" spans="1:57" ht="31" thickBot="1">
      <c r="A35" s="50" t="str">
        <v>16*</v>
      </c>
      <c r="B35" s="53"/>
      <c r="C35" s="53"/>
      <c r="D35" s="53">
        <v>3</v>
      </c>
      <c r="E35" s="53">
        <v>4</v>
      </c>
      <c r="F35" s="53">
        <v>6</v>
      </c>
      <c r="G35" s="53">
        <v>7</v>
      </c>
      <c r="H35" s="53">
        <v>9</v>
      </c>
      <c r="I35" s="53">
        <v>10</v>
      </c>
      <c r="J35" s="53">
        <v>12</v>
      </c>
      <c r="K35" s="53">
        <v>13</v>
      </c>
      <c r="L35" s="53">
        <v>14</v>
      </c>
      <c r="M35" s="53">
        <v>16</v>
      </c>
      <c r="N35" s="53">
        <v>17</v>
      </c>
      <c r="O35" s="53">
        <v>19</v>
      </c>
      <c r="P35" s="53">
        <v>20</v>
      </c>
      <c r="Q35" s="53">
        <v>22</v>
      </c>
      <c r="R35" s="53">
        <v>23</v>
      </c>
      <c r="S35" s="53"/>
      <c r="T35" s="53"/>
      <c r="U35" s="53"/>
      <c r="V35" s="53"/>
      <c r="W35" s="53"/>
      <c r="X35" s="53"/>
      <c r="Y35" s="53"/>
      <c r="Z35" s="53"/>
      <c r="AA35" s="53"/>
      <c r="AB35" s="59"/>
      <c r="AC35" s="61">
        <v>16</v>
      </c>
      <c r="AD35" s="53"/>
      <c r="AE35" s="53">
        <v>4</v>
      </c>
      <c r="AF35" s="53"/>
      <c r="AG35" s="53"/>
      <c r="AH35" s="49"/>
      <c r="AI35" s="49"/>
      <c r="AJ35" s="63" t="s">
        <v>119</v>
      </c>
      <c r="AK35" s="63" t="s">
        <v>142</v>
      </c>
      <c r="AL35" s="63"/>
      <c r="AM35" s="63"/>
      <c r="AN35" s="63"/>
      <c r="AO35" s="53"/>
      <c r="AP35" s="53"/>
      <c r="AQ35" s="96">
        <v>22</v>
      </c>
      <c r="AR35" s="96" t="s">
        <v>142</v>
      </c>
      <c r="AS35" s="53"/>
      <c r="AT35" s="53"/>
      <c r="AU35" s="66"/>
      <c r="AV35" s="65" t="s">
        <v>73</v>
      </c>
      <c r="AW35" s="53"/>
      <c r="AX35" s="53" t="s">
        <v>155</v>
      </c>
      <c r="AY35" s="53"/>
      <c r="AZ35" s="53"/>
      <c r="BA35" s="53"/>
      <c r="BB35" s="53"/>
      <c r="BC35" s="56"/>
      <c r="BD35" s="49"/>
      <c r="BE35" s="49"/>
    </row>
    <row r="36" spans="1:57" ht="30">
      <c r="A36" s="50">
        <v>17</v>
      </c>
      <c r="B36" s="53"/>
      <c r="C36" s="53">
        <v>3</v>
      </c>
      <c r="D36" s="53"/>
      <c r="E36" s="53"/>
      <c r="F36" s="53"/>
      <c r="G36" s="53"/>
      <c r="H36" s="53"/>
      <c r="I36" s="53"/>
      <c r="J36" s="53"/>
      <c r="K36" s="98">
        <v>23</v>
      </c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9"/>
      <c r="AC36" s="99" t="s">
        <v>119</v>
      </c>
      <c r="AD36" s="53"/>
      <c r="AE36" s="53" t="s">
        <v>125</v>
      </c>
      <c r="AF36" s="53"/>
      <c r="AG36" s="53"/>
      <c r="AH36" s="53"/>
      <c r="AI36" s="53" t="s">
        <v>156</v>
      </c>
      <c r="AJ36" s="129" t="s">
        <v>157</v>
      </c>
      <c r="AK36" s="129"/>
      <c r="AL36" s="129"/>
      <c r="AM36" s="53"/>
      <c r="AN36" s="53"/>
      <c r="AO36" s="53"/>
      <c r="AP36" s="53"/>
      <c r="AQ36" s="59"/>
      <c r="AR36" s="97">
        <v>22</v>
      </c>
      <c r="AS36" s="53"/>
      <c r="AT36" s="53"/>
      <c r="AU36" s="67"/>
      <c r="AV36" s="65" t="s">
        <v>148</v>
      </c>
      <c r="AW36" s="53"/>
      <c r="AX36" s="53" t="s">
        <v>158</v>
      </c>
      <c r="AY36" s="53"/>
      <c r="AZ36" s="53"/>
      <c r="BA36" s="53"/>
      <c r="BB36" s="53"/>
      <c r="BC36" s="56"/>
      <c r="BD36" s="49"/>
      <c r="BE36" s="49"/>
    </row>
    <row r="37" spans="1:57" ht="30">
      <c r="A37" s="50" t="str">
        <v>17*</v>
      </c>
      <c r="B37" s="53"/>
      <c r="C37" s="53">
        <v>4</v>
      </c>
      <c r="D37" s="53"/>
      <c r="E37" s="129" t="s">
        <v>147</v>
      </c>
      <c r="F37" s="129"/>
      <c r="G37" s="53"/>
      <c r="H37" s="53"/>
      <c r="I37" s="53"/>
      <c r="J37" s="53"/>
      <c r="K37" s="96">
        <v>22</v>
      </c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9"/>
      <c r="AC37" s="58"/>
      <c r="AD37" s="53"/>
      <c r="AE37" s="53">
        <v>7</v>
      </c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9"/>
      <c r="AR37" s="100" t="s">
        <v>142</v>
      </c>
      <c r="AS37" s="53"/>
      <c r="AT37" s="53"/>
      <c r="AU37" s="69"/>
      <c r="AV37" s="65" t="s">
        <v>149</v>
      </c>
      <c r="AW37" s="53"/>
      <c r="AX37" s="53" t="s">
        <v>159</v>
      </c>
      <c r="AY37" s="53"/>
      <c r="AZ37" s="53"/>
      <c r="BA37" s="53"/>
      <c r="BB37" s="53"/>
      <c r="BC37" s="56"/>
      <c r="BD37" s="49"/>
      <c r="BE37" s="49"/>
    </row>
    <row r="38" spans="1:57" ht="26">
      <c r="A38" s="50">
        <v>18</v>
      </c>
      <c r="B38" s="53"/>
      <c r="C38" s="53">
        <v>6</v>
      </c>
      <c r="D38" s="53"/>
      <c r="E38" s="53">
        <v>13</v>
      </c>
      <c r="F38" s="53">
        <v>14</v>
      </c>
      <c r="G38" s="53">
        <v>16</v>
      </c>
      <c r="H38" s="53">
        <v>17</v>
      </c>
      <c r="I38" s="53"/>
      <c r="J38" s="53"/>
      <c r="K38" s="96">
        <v>20</v>
      </c>
      <c r="L38" s="53"/>
      <c r="M38" s="101"/>
      <c r="N38" s="53" t="s">
        <v>148</v>
      </c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9"/>
      <c r="AC38" s="58"/>
      <c r="AD38" s="53"/>
      <c r="AE38" s="53" t="s">
        <v>130</v>
      </c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102" t="s">
        <v>119</v>
      </c>
      <c r="AR38" s="58"/>
      <c r="AS38" s="53"/>
      <c r="AT38" s="53"/>
      <c r="AU38" s="70"/>
      <c r="AV38" s="71" t="s">
        <v>150</v>
      </c>
      <c r="AW38" s="53"/>
      <c r="AX38" s="53"/>
      <c r="AY38" s="53"/>
      <c r="AZ38" s="53"/>
      <c r="BA38" s="53"/>
      <c r="BB38" s="53"/>
      <c r="BC38" s="56"/>
      <c r="BD38" s="49"/>
      <c r="BE38" s="49"/>
    </row>
    <row r="39" spans="1:57" ht="26">
      <c r="A39" s="50" t="str">
        <v>18*</v>
      </c>
      <c r="B39" s="53"/>
      <c r="C39" s="53">
        <v>7</v>
      </c>
      <c r="D39" s="53"/>
      <c r="E39" s="53">
        <v>19</v>
      </c>
      <c r="F39" s="53">
        <v>20</v>
      </c>
      <c r="G39" s="53">
        <v>22</v>
      </c>
      <c r="H39" s="53">
        <v>23</v>
      </c>
      <c r="I39" s="53"/>
      <c r="J39" s="53"/>
      <c r="K39" s="96">
        <v>19</v>
      </c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9"/>
      <c r="AC39" s="58"/>
      <c r="AD39" s="53"/>
      <c r="AE39" s="53">
        <v>10</v>
      </c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96">
        <v>16</v>
      </c>
      <c r="AR39" s="58"/>
      <c r="AS39" s="53"/>
      <c r="AT39" s="53"/>
      <c r="AU39" s="72"/>
      <c r="AV39" s="71" t="s">
        <v>151</v>
      </c>
      <c r="AW39" s="53"/>
      <c r="AX39" s="53"/>
      <c r="AY39" s="53"/>
      <c r="AZ39" s="53"/>
      <c r="BA39" s="53"/>
      <c r="BB39" s="53"/>
      <c r="BC39" s="56"/>
      <c r="BD39" s="49"/>
      <c r="BE39" s="49"/>
    </row>
    <row r="40" spans="1:57" ht="26">
      <c r="A40" s="50">
        <v>19</v>
      </c>
      <c r="B40" s="53"/>
      <c r="C40" s="53">
        <v>9</v>
      </c>
      <c r="D40" s="53"/>
      <c r="E40" s="53"/>
      <c r="F40" s="53"/>
      <c r="G40" s="53"/>
      <c r="H40" s="53"/>
      <c r="I40" s="53"/>
      <c r="J40" s="53"/>
      <c r="K40" s="96">
        <v>17</v>
      </c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9"/>
      <c r="AC40" s="58"/>
      <c r="AD40" s="53"/>
      <c r="AE40" s="53" t="s">
        <v>131</v>
      </c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103" t="s">
        <v>119</v>
      </c>
      <c r="AR40" s="104">
        <v>16</v>
      </c>
      <c r="AS40" s="53"/>
      <c r="AT40" s="53"/>
      <c r="AU40" s="73"/>
      <c r="AV40" s="71" t="s">
        <v>152</v>
      </c>
      <c r="AW40" s="53"/>
      <c r="AX40" s="53"/>
      <c r="AY40" s="53"/>
      <c r="AZ40" s="53"/>
      <c r="BA40" s="53"/>
      <c r="BB40" s="53"/>
      <c r="BC40" s="56"/>
      <c r="BD40" s="49"/>
      <c r="BE40" s="49"/>
    </row>
    <row r="41" spans="1:57" ht="24">
      <c r="A41" s="50" t="str">
        <v>19*</v>
      </c>
      <c r="B41" s="53"/>
      <c r="C41" s="53">
        <v>10</v>
      </c>
      <c r="D41" s="53"/>
      <c r="E41" s="53"/>
      <c r="F41" s="53"/>
      <c r="G41" s="53"/>
      <c r="H41" s="53"/>
      <c r="I41" s="53"/>
      <c r="J41" s="53"/>
      <c r="K41" s="96">
        <v>16</v>
      </c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74" t="s">
        <v>142</v>
      </c>
      <c r="AC41" s="58"/>
      <c r="AD41" s="53"/>
      <c r="AE41" s="53">
        <v>12</v>
      </c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96">
        <v>14</v>
      </c>
      <c r="AR41" s="58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6"/>
      <c r="BD41" s="49"/>
      <c r="BE41" s="49"/>
    </row>
    <row r="42" spans="1:57" ht="25" thickBot="1">
      <c r="A42" s="50">
        <v>20</v>
      </c>
      <c r="B42" s="53"/>
      <c r="C42" s="53">
        <v>12</v>
      </c>
      <c r="D42" s="53"/>
      <c r="E42" s="53"/>
      <c r="F42" s="53"/>
      <c r="G42" s="53"/>
      <c r="H42" s="53"/>
      <c r="I42" s="53"/>
      <c r="J42" s="53"/>
      <c r="K42" s="96">
        <v>14</v>
      </c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9"/>
      <c r="AC42" s="58"/>
      <c r="AD42" s="53"/>
      <c r="AE42" s="53" t="s">
        <v>133</v>
      </c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97" t="s">
        <v>119</v>
      </c>
      <c r="AR42" s="97">
        <v>14</v>
      </c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6"/>
      <c r="BD42" s="49"/>
      <c r="BE42" s="49"/>
    </row>
    <row r="43" spans="1:57" ht="25" thickBot="1">
      <c r="A43" s="50" t="str">
        <v>20*</v>
      </c>
      <c r="B43" s="53"/>
      <c r="C43" s="53">
        <v>13</v>
      </c>
      <c r="D43" s="105">
        <v>23</v>
      </c>
      <c r="E43" s="106">
        <v>22</v>
      </c>
      <c r="F43" s="106">
        <v>20</v>
      </c>
      <c r="G43" s="106">
        <v>19</v>
      </c>
      <c r="H43" s="106">
        <v>17</v>
      </c>
      <c r="I43" s="106">
        <v>16</v>
      </c>
      <c r="J43" s="106">
        <v>14</v>
      </c>
      <c r="K43" s="107">
        <v>13</v>
      </c>
      <c r="L43" s="108">
        <v>14</v>
      </c>
      <c r="M43" s="108">
        <v>16</v>
      </c>
      <c r="N43" s="108">
        <v>17</v>
      </c>
      <c r="O43" s="108">
        <v>19</v>
      </c>
      <c r="P43" s="108">
        <v>20</v>
      </c>
      <c r="Q43" s="108">
        <v>22</v>
      </c>
      <c r="R43" s="109">
        <v>23</v>
      </c>
      <c r="S43" s="53"/>
      <c r="T43" s="53"/>
      <c r="U43" s="53"/>
      <c r="V43" s="53"/>
      <c r="W43" s="53"/>
      <c r="X43" s="53"/>
      <c r="Y43" s="53"/>
      <c r="Z43" s="53"/>
      <c r="AA43" s="53"/>
      <c r="AB43" s="59"/>
      <c r="AC43" s="58"/>
      <c r="AD43" s="53"/>
      <c r="AE43" s="53">
        <v>13</v>
      </c>
      <c r="AF43" s="110" t="s">
        <v>142</v>
      </c>
      <c r="AG43" s="106">
        <v>23</v>
      </c>
      <c r="AH43" s="111" t="s">
        <v>142</v>
      </c>
      <c r="AI43" s="106">
        <v>22</v>
      </c>
      <c r="AJ43" s="77"/>
      <c r="AK43" s="77"/>
      <c r="AL43" s="112" t="s">
        <v>119</v>
      </c>
      <c r="AM43" s="106">
        <v>16</v>
      </c>
      <c r="AN43" s="113" t="s">
        <v>119</v>
      </c>
      <c r="AO43" s="106">
        <v>14</v>
      </c>
      <c r="AP43" s="111" t="s">
        <v>119</v>
      </c>
      <c r="AQ43" s="107">
        <v>13</v>
      </c>
      <c r="AR43" s="107" t="s">
        <v>119</v>
      </c>
      <c r="AS43" s="108">
        <v>14</v>
      </c>
      <c r="AT43" s="77"/>
      <c r="AU43" s="108">
        <v>16</v>
      </c>
      <c r="AV43" s="77"/>
      <c r="AW43" s="77"/>
      <c r="AX43" s="113" t="s">
        <v>142</v>
      </c>
      <c r="AY43" s="108">
        <v>22</v>
      </c>
      <c r="AZ43" s="108" t="s">
        <v>142</v>
      </c>
      <c r="BA43" s="108">
        <v>23</v>
      </c>
      <c r="BB43" s="77"/>
      <c r="BC43" s="82"/>
      <c r="BD43" s="49"/>
      <c r="BE43" s="49"/>
    </row>
    <row r="44" spans="1:57" ht="25" thickBot="1">
      <c r="A44" s="50">
        <v>21</v>
      </c>
      <c r="B44" s="53"/>
      <c r="C44" s="53">
        <v>14</v>
      </c>
      <c r="D44" s="53"/>
      <c r="E44" s="53"/>
      <c r="F44" s="53"/>
      <c r="G44" s="53"/>
      <c r="H44" s="53"/>
      <c r="I44" s="53"/>
      <c r="J44" s="53"/>
      <c r="K44" s="114">
        <v>14</v>
      </c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9"/>
      <c r="AC44" s="58"/>
      <c r="AD44" s="53"/>
      <c r="AE44" s="53" t="s">
        <v>119</v>
      </c>
      <c r="AF44" s="83"/>
      <c r="AG44" s="84"/>
      <c r="AH44" s="111">
        <v>23</v>
      </c>
      <c r="AI44" s="106" t="s">
        <v>142</v>
      </c>
      <c r="AJ44" s="111">
        <v>22</v>
      </c>
      <c r="AK44" s="115" t="s">
        <v>142</v>
      </c>
      <c r="AL44" s="84"/>
      <c r="AM44" s="84"/>
      <c r="AN44" s="116">
        <v>16</v>
      </c>
      <c r="AO44" s="84"/>
      <c r="AP44" s="111">
        <v>14</v>
      </c>
      <c r="AQ44" s="117" t="s">
        <v>119</v>
      </c>
      <c r="AR44" s="118">
        <v>13</v>
      </c>
      <c r="AS44" s="116" t="s">
        <v>119</v>
      </c>
      <c r="AT44" s="116">
        <v>14</v>
      </c>
      <c r="AU44" s="115" t="s">
        <v>119</v>
      </c>
      <c r="AV44" s="111">
        <v>16</v>
      </c>
      <c r="AW44" s="119" t="s">
        <v>119</v>
      </c>
      <c r="AX44" s="84"/>
      <c r="AY44" s="84"/>
      <c r="AZ44" s="116">
        <v>22</v>
      </c>
      <c r="BA44" s="116" t="s">
        <v>142</v>
      </c>
      <c r="BB44" s="116">
        <v>23</v>
      </c>
      <c r="BC44" s="120" t="s">
        <v>142</v>
      </c>
      <c r="BD44" s="49"/>
      <c r="BE44" s="49"/>
    </row>
    <row r="45" spans="1:57" ht="24">
      <c r="A45" s="50" t="str">
        <v>21*</v>
      </c>
      <c r="B45" s="53"/>
      <c r="C45" s="53">
        <v>16</v>
      </c>
      <c r="D45" s="53"/>
      <c r="E45" s="53"/>
      <c r="F45" s="53"/>
      <c r="G45" s="53"/>
      <c r="H45" s="53"/>
      <c r="I45" s="53"/>
      <c r="J45" s="53"/>
      <c r="K45" s="114">
        <v>16</v>
      </c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9"/>
      <c r="AC45" s="58"/>
      <c r="AD45" s="53"/>
      <c r="AE45" s="53">
        <v>14</v>
      </c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114">
        <v>14</v>
      </c>
      <c r="AR45" s="104" t="s">
        <v>119</v>
      </c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6"/>
      <c r="BD45" s="49"/>
      <c r="BE45" s="49"/>
    </row>
    <row r="46" spans="1:57" ht="24">
      <c r="A46" s="50">
        <v>22</v>
      </c>
      <c r="B46" s="53"/>
      <c r="C46" s="53">
        <v>17</v>
      </c>
      <c r="D46" s="53"/>
      <c r="E46" s="53"/>
      <c r="F46" s="53"/>
      <c r="G46" s="53"/>
      <c r="H46" s="53"/>
      <c r="I46" s="53"/>
      <c r="J46" s="53"/>
      <c r="K46" s="114">
        <v>17</v>
      </c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94">
        <v>22</v>
      </c>
      <c r="AC46" s="58"/>
      <c r="AD46" s="53"/>
      <c r="AE46" s="53" t="s">
        <v>134</v>
      </c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9"/>
      <c r="AR46" s="104">
        <v>14</v>
      </c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6"/>
      <c r="BD46" s="49"/>
      <c r="BE46" s="49"/>
    </row>
    <row r="47" spans="1:57" ht="24">
      <c r="A47" s="50" t="str">
        <v>22*</v>
      </c>
      <c r="B47" s="53"/>
      <c r="C47" s="53">
        <v>19</v>
      </c>
      <c r="D47" s="53"/>
      <c r="E47" s="53"/>
      <c r="F47" s="53"/>
      <c r="G47" s="53"/>
      <c r="H47" s="53"/>
      <c r="I47" s="53"/>
      <c r="J47" s="53"/>
      <c r="K47" s="114">
        <v>19</v>
      </c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94" t="s">
        <v>142</v>
      </c>
      <c r="AC47" s="75">
        <v>22</v>
      </c>
      <c r="AD47" s="53"/>
      <c r="AE47" s="53">
        <v>16</v>
      </c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114">
        <v>16</v>
      </c>
      <c r="AR47" s="100" t="s">
        <v>119</v>
      </c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6"/>
      <c r="BD47" s="49"/>
      <c r="BE47" s="49"/>
    </row>
    <row r="48" spans="1:57" ht="24">
      <c r="A48" s="50">
        <v>23</v>
      </c>
      <c r="B48" s="53"/>
      <c r="C48" s="53">
        <v>20</v>
      </c>
      <c r="D48" s="53"/>
      <c r="E48" s="53"/>
      <c r="F48" s="53"/>
      <c r="G48" s="53"/>
      <c r="H48" s="53"/>
      <c r="I48" s="53"/>
      <c r="J48" s="53"/>
      <c r="K48" s="114">
        <v>20</v>
      </c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94">
        <v>23</v>
      </c>
      <c r="AC48" s="75" t="s">
        <v>142</v>
      </c>
      <c r="AD48" s="53"/>
      <c r="AE48" s="53" t="s">
        <v>136</v>
      </c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9"/>
      <c r="AR48" s="97">
        <v>16</v>
      </c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6"/>
      <c r="BD48" s="49"/>
      <c r="BE48" s="49"/>
    </row>
    <row r="49" spans="1:57" ht="24">
      <c r="A49" s="50" t="str">
        <v>23*</v>
      </c>
      <c r="B49" s="53"/>
      <c r="C49" s="53">
        <v>22</v>
      </c>
      <c r="D49" s="53"/>
      <c r="E49" s="53"/>
      <c r="F49" s="53"/>
      <c r="G49" s="53"/>
      <c r="H49" s="53"/>
      <c r="I49" s="53"/>
      <c r="J49" s="53"/>
      <c r="K49" s="114">
        <v>22</v>
      </c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9"/>
      <c r="AC49" s="75">
        <v>23</v>
      </c>
      <c r="AD49" s="53"/>
      <c r="AE49" s="53">
        <v>17</v>
      </c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9"/>
      <c r="AR49" s="121" t="s">
        <v>119</v>
      </c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6"/>
      <c r="BD49" s="49"/>
      <c r="BE49" s="49"/>
    </row>
    <row r="50" spans="1:57" ht="25" thickBot="1">
      <c r="A50" s="50">
        <v>24</v>
      </c>
      <c r="B50" s="53"/>
      <c r="C50" s="53">
        <v>23</v>
      </c>
      <c r="D50" s="53"/>
      <c r="E50" s="53"/>
      <c r="F50" s="53"/>
      <c r="G50" s="53"/>
      <c r="H50" s="53"/>
      <c r="I50" s="53"/>
      <c r="J50" s="53"/>
      <c r="K50" s="122">
        <v>23</v>
      </c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9"/>
      <c r="AC50" s="58"/>
      <c r="AD50" s="53"/>
      <c r="AE50" s="53" t="s">
        <v>139</v>
      </c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103" t="s">
        <v>142</v>
      </c>
      <c r="AR50" s="58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6"/>
      <c r="BD50" s="49"/>
      <c r="BE50" s="49"/>
    </row>
    <row r="51" spans="1:57" ht="24">
      <c r="A51" s="50" t="str">
        <v>24*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9"/>
      <c r="AC51" s="58"/>
      <c r="AD51" s="53"/>
      <c r="AE51" s="53">
        <v>22</v>
      </c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114">
        <v>22</v>
      </c>
      <c r="AR51" s="58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6"/>
      <c r="BD51" s="49"/>
      <c r="BE51" s="49"/>
    </row>
    <row r="52" spans="1:57" ht="24">
      <c r="A52" s="50">
        <v>25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9"/>
      <c r="AC52" s="58"/>
      <c r="AD52" s="53"/>
      <c r="AE52" s="53" t="s">
        <v>142</v>
      </c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114" t="s">
        <v>142</v>
      </c>
      <c r="AR52" s="104">
        <v>22</v>
      </c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6"/>
      <c r="BD52" s="49"/>
      <c r="BE52" s="49"/>
    </row>
    <row r="53" spans="1:57" ht="24">
      <c r="A53" s="50" t="str">
        <v>25*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9"/>
      <c r="AC53" s="58"/>
      <c r="AD53" s="53"/>
      <c r="AE53" s="53">
        <v>23</v>
      </c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114">
        <v>23</v>
      </c>
      <c r="AR53" s="104" t="s">
        <v>142</v>
      </c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6"/>
      <c r="BD53" s="49"/>
      <c r="BE53" s="49"/>
    </row>
    <row r="54" spans="1:57" ht="24">
      <c r="A54" s="50">
        <v>26</v>
      </c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9"/>
      <c r="AC54" s="99" t="s">
        <v>142</v>
      </c>
      <c r="AD54" s="53"/>
      <c r="AE54" s="53" t="s">
        <v>143</v>
      </c>
      <c r="AF54" s="123"/>
      <c r="AG54" s="123"/>
      <c r="AH54" s="123"/>
      <c r="AI54" s="123"/>
      <c r="AJ54" s="123"/>
      <c r="AK54" s="123"/>
      <c r="AL54" s="123"/>
      <c r="AM54" s="123"/>
      <c r="AN54" s="123"/>
      <c r="AO54" s="123"/>
      <c r="AP54" s="123"/>
      <c r="AQ54" s="124"/>
      <c r="AR54" s="104">
        <v>23</v>
      </c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49"/>
      <c r="BE54" s="49"/>
    </row>
    <row r="55" spans="1:57" ht="20" thickBot="1">
      <c r="A55" s="51" t="str">
        <v>26*</v>
      </c>
      <c r="B55" s="123"/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5"/>
      <c r="AC55" s="126"/>
      <c r="AD55" s="123"/>
      <c r="AE55" s="53">
        <v>26</v>
      </c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127"/>
      <c r="AR55" s="128" t="s">
        <v>142</v>
      </c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</row>
    <row r="56" spans="1:57">
      <c r="A56" s="52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</row>
    <row r="57" spans="1:57">
      <c r="A57" s="52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</row>
  </sheetData>
  <mergeCells count="2">
    <mergeCell ref="AJ36:AL36"/>
    <mergeCell ref="E37:F37"/>
  </mergeCell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phi_1</vt:lpstr>
      <vt:lpstr>phi_2</vt:lpstr>
      <vt:lpstr>phi_3</vt:lpstr>
      <vt:lpstr>phi_4</vt:lpstr>
      <vt:lpstr>gamma</vt:lpstr>
      <vt:lpstr>k-path</vt:lpstr>
      <vt:lpstr>DCLBEN06</vt:lpstr>
      <vt:lpstr>re06</vt:lpstr>
      <vt:lpstr>07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YUE</cp:lastModifiedBy>
  <dcterms:created xsi:type="dcterms:W3CDTF">2023-04-16T10:43:22Z</dcterms:created>
  <dcterms:modified xsi:type="dcterms:W3CDTF">2023-05-22T07:26:22Z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9DDB02267DD045B183B047D7BF87ACE5_12</vt:lpwstr>
  </property>
</Properties>
</file>