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ISAC\ISAC_DCLBEN03\ISAC03_220506\ISAC03_220506\"/>
    </mc:Choice>
  </mc:AlternateContent>
  <bookViews>
    <workbookView xWindow="0" yWindow="0" windowWidth="28335" windowHeight="13200" firstSheet="3" activeTab="5"/>
  </bookViews>
  <sheets>
    <sheet name="c=-1" sheetId="1" r:id="rId1"/>
    <sheet name="c=0" sheetId="2" r:id="rId2"/>
    <sheet name="c=1" sheetId="3" r:id="rId3"/>
    <sheet name="面心c=-1" sheetId="7" r:id="rId4"/>
    <sheet name="面心c=0" sheetId="8" r:id="rId5"/>
    <sheet name="面心c=1" sheetId="9" r:id="rId6"/>
    <sheet name="Γ" sheetId="4" r:id="rId7"/>
    <sheet name="lattice constant" sheetId="5" r:id="rId8"/>
    <sheet name="k-path" sheetId="10" r:id="rId9"/>
    <sheet name="SO" sheetId="12" r:id="rId10"/>
    <sheet name="Sheet1" sheetId="11" r:id="rId11"/>
  </sheets>
  <calcPr calcId="162913"/>
</workbook>
</file>

<file path=xl/calcChain.xml><?xml version="1.0" encoding="utf-8"?>
<calcChain xmlns="http://schemas.openxmlformats.org/spreadsheetml/2006/main">
  <c r="N94" i="11" l="1"/>
  <c r="M94" i="11"/>
  <c r="L94" i="11"/>
  <c r="K94" i="11"/>
  <c r="J94" i="11"/>
  <c r="I94" i="11"/>
  <c r="N93" i="11"/>
  <c r="M93" i="11"/>
  <c r="L93" i="11"/>
  <c r="K93" i="11"/>
  <c r="J93" i="11"/>
  <c r="I93" i="11"/>
  <c r="N92" i="11"/>
  <c r="M92" i="11"/>
  <c r="L92" i="11"/>
  <c r="K92" i="11"/>
  <c r="J92" i="11"/>
  <c r="I92" i="11"/>
  <c r="N91" i="11"/>
  <c r="M91" i="11"/>
  <c r="L91" i="11"/>
  <c r="K91" i="11"/>
  <c r="J91" i="11"/>
  <c r="I91" i="11"/>
  <c r="N90" i="11"/>
  <c r="M90" i="11"/>
  <c r="L90" i="11"/>
  <c r="K90" i="11"/>
  <c r="J90" i="11"/>
  <c r="I90" i="11"/>
  <c r="N89" i="11"/>
  <c r="M89" i="11"/>
  <c r="L89" i="11"/>
  <c r="K89" i="11"/>
  <c r="J89" i="11"/>
  <c r="I89" i="11"/>
  <c r="F20" i="10"/>
  <c r="D20" i="10"/>
  <c r="E5" i="5"/>
  <c r="E20" i="10" s="1"/>
  <c r="E21" i="10" s="1"/>
  <c r="H2" i="5"/>
  <c r="A5" i="5" s="1"/>
  <c r="A20" i="10" s="1"/>
  <c r="J23" i="10" l="1"/>
  <c r="L23" i="10"/>
  <c r="I23" i="10"/>
  <c r="I2" i="5"/>
  <c r="B5" i="5" l="1"/>
  <c r="B20" i="10" s="1"/>
  <c r="C5" i="5"/>
  <c r="C20" i="10" s="1"/>
  <c r="L28" i="10" l="1"/>
  <c r="L27" i="10"/>
  <c r="L25" i="10"/>
  <c r="J25" i="10"/>
  <c r="H20" i="10"/>
  <c r="J20" i="10"/>
  <c r="N27" i="10"/>
  <c r="J24" i="10"/>
  <c r="P4" i="10"/>
  <c r="K10" i="10"/>
  <c r="U3" i="10"/>
  <c r="K9" i="10"/>
  <c r="K5" i="10"/>
  <c r="P3" i="10"/>
  <c r="K7" i="10"/>
  <c r="K4" i="10"/>
  <c r="K3" i="10"/>
  <c r="K8" i="10"/>
  <c r="K6" i="10"/>
</calcChain>
</file>

<file path=xl/sharedStrings.xml><?xml version="1.0" encoding="utf-8"?>
<sst xmlns="http://schemas.openxmlformats.org/spreadsheetml/2006/main" count="255" uniqueCount="107">
  <si>
    <t>c=1</t>
  </si>
  <si>
    <t>c=-1</t>
  </si>
  <si>
    <t>b-c 15</t>
  </si>
  <si>
    <t>ab-c 24</t>
  </si>
  <si>
    <t>b</t>
  </si>
  <si>
    <t>a</t>
  </si>
  <si>
    <t>c=0</t>
  </si>
  <si>
    <t>a-c 21</t>
  </si>
  <si>
    <t>a-b-c 18</t>
  </si>
  <si>
    <t>b 16</t>
  </si>
  <si>
    <t>ab 25</t>
  </si>
  <si>
    <t>中心 13</t>
  </si>
  <si>
    <t>a 22</t>
  </si>
  <si>
    <t>a-b 19</t>
  </si>
  <si>
    <t>bc 17</t>
  </si>
  <si>
    <t>abc 26</t>
  </si>
  <si>
    <t>c 14</t>
  </si>
  <si>
    <t>ac 23</t>
  </si>
  <si>
    <t>a-bc 20</t>
  </si>
  <si>
    <t>15*</t>
  </si>
  <si>
    <t>24*</t>
  </si>
  <si>
    <t>8*</t>
  </si>
  <si>
    <t>17*</t>
  </si>
  <si>
    <t>26*</t>
  </si>
  <si>
    <t>5*</t>
  </si>
  <si>
    <t>14*</t>
  </si>
  <si>
    <t>23*</t>
  </si>
  <si>
    <t>2*</t>
  </si>
  <si>
    <t>11*</t>
  </si>
  <si>
    <t>20*</t>
  </si>
  <si>
    <t>7*</t>
  </si>
  <si>
    <t>16*</t>
  </si>
  <si>
    <t>25*</t>
  </si>
  <si>
    <t>4*</t>
  </si>
  <si>
    <t>13*</t>
  </si>
  <si>
    <t>22*</t>
  </si>
  <si>
    <t>1*</t>
  </si>
  <si>
    <t>10*</t>
  </si>
  <si>
    <t>19*</t>
  </si>
  <si>
    <t>6*</t>
  </si>
  <si>
    <t>3*</t>
  </si>
  <si>
    <t>12*</t>
  </si>
  <si>
    <t>21*</t>
  </si>
  <si>
    <r>
      <rPr>
        <sz val="11"/>
        <color theme="1"/>
        <rFont val="游ゴシック"/>
        <charset val="128"/>
        <scheme val="minor"/>
      </rPr>
      <t>1</t>
    </r>
    <r>
      <rPr>
        <sz val="11"/>
        <color theme="1"/>
        <rFont val="游ゴシック"/>
        <charset val="128"/>
        <scheme val="minor"/>
      </rPr>
      <t>2*</t>
    </r>
  </si>
  <si>
    <r>
      <rPr>
        <sz val="11"/>
        <color theme="1"/>
        <rFont val="游ゴシック"/>
        <charset val="128"/>
        <scheme val="minor"/>
      </rPr>
      <t>3</t>
    </r>
    <r>
      <rPr>
        <sz val="11"/>
        <color theme="1"/>
        <rFont val="游ゴシック"/>
        <charset val="128"/>
        <scheme val="minor"/>
      </rPr>
      <t>*</t>
    </r>
  </si>
  <si>
    <t>0*</t>
  </si>
  <si>
    <t>9*</t>
  </si>
  <si>
    <t>18*</t>
  </si>
  <si>
    <r>
      <rPr>
        <sz val="11"/>
        <color theme="1"/>
        <rFont val="游ゴシック"/>
        <charset val="128"/>
        <scheme val="minor"/>
      </rPr>
      <t>9</t>
    </r>
    <r>
      <rPr>
        <sz val="11"/>
        <color theme="1"/>
        <rFont val="游ゴシック"/>
        <charset val="128"/>
        <scheme val="minor"/>
      </rPr>
      <t>*</t>
    </r>
  </si>
  <si>
    <r>
      <rPr>
        <sz val="11"/>
        <color theme="1"/>
        <rFont val="游ゴシック"/>
        <charset val="128"/>
        <scheme val="minor"/>
      </rPr>
      <t>0</t>
    </r>
    <r>
      <rPr>
        <sz val="11"/>
        <color theme="1"/>
        <rFont val="游ゴシック"/>
        <charset val="128"/>
        <scheme val="minor"/>
      </rPr>
      <t>*</t>
    </r>
  </si>
  <si>
    <t>中心 13*</t>
  </si>
  <si>
    <t>Matrix_Γ^1/2</t>
  </si>
  <si>
    <t>c</t>
  </si>
  <si>
    <t>α</t>
  </si>
  <si>
    <t>β</t>
  </si>
  <si>
    <t>γ</t>
  </si>
  <si>
    <t>volume</t>
  </si>
  <si>
    <r>
      <rPr>
        <sz val="11"/>
        <color theme="1"/>
        <rFont val="游ゴシック"/>
        <charset val="128"/>
        <scheme val="minor"/>
      </rPr>
      <t>c</t>
    </r>
    <r>
      <rPr>
        <sz val="11"/>
        <color theme="1"/>
        <rFont val="游ゴシック"/>
        <charset val="128"/>
        <scheme val="minor"/>
      </rPr>
      <t>=2pi/V</t>
    </r>
  </si>
  <si>
    <t>b1</t>
  </si>
  <si>
    <t>b2</t>
  </si>
  <si>
    <t>b3</t>
  </si>
  <si>
    <t>route1</t>
  </si>
  <si>
    <t>Γ-Y-H-C-E-M1-A-X-H1</t>
  </si>
  <si>
    <t>long</t>
  </si>
  <si>
    <t>route2</t>
  </si>
  <si>
    <t>M-D-Z</t>
  </si>
  <si>
    <r>
      <rPr>
        <sz val="11"/>
        <color theme="1"/>
        <rFont val="游ゴシック"/>
        <charset val="128"/>
        <scheme val="minor"/>
      </rPr>
      <t>l</t>
    </r>
    <r>
      <rPr>
        <sz val="11"/>
        <color theme="1"/>
        <rFont val="游ゴシック"/>
        <charset val="128"/>
        <scheme val="minor"/>
      </rPr>
      <t>ong</t>
    </r>
  </si>
  <si>
    <t>route3</t>
  </si>
  <si>
    <t>Y-D</t>
  </si>
  <si>
    <t>Γ</t>
  </si>
  <si>
    <t>M</t>
  </si>
  <si>
    <t>Y</t>
  </si>
  <si>
    <t>A</t>
  </si>
  <si>
    <t>D</t>
  </si>
  <si>
    <t>C</t>
  </si>
  <si>
    <t>H</t>
  </si>
  <si>
    <t>Z</t>
  </si>
  <si>
    <t>D1</t>
  </si>
  <si>
    <t>E</t>
  </si>
  <si>
    <t>M1</t>
  </si>
  <si>
    <t>H1</t>
  </si>
  <si>
    <t>X</t>
  </si>
  <si>
    <t>H2</t>
  </si>
  <si>
    <t>M2</t>
  </si>
  <si>
    <t>Y1</t>
  </si>
  <si>
    <r>
      <rPr>
        <sz val="11"/>
        <color theme="1"/>
        <rFont val="游ゴシック"/>
        <charset val="128"/>
        <scheme val="minor"/>
      </rPr>
      <t>b</t>
    </r>
    <r>
      <rPr>
        <sz val="11"/>
        <color theme="1"/>
        <rFont val="游ゴシック"/>
        <charset val="128"/>
        <scheme val="minor"/>
      </rPr>
      <t>3/b1*cos</t>
    </r>
  </si>
  <si>
    <r>
      <rPr>
        <sz val="11"/>
        <color theme="1"/>
        <rFont val="游ゴシック"/>
        <charset val="128"/>
        <scheme val="minor"/>
      </rPr>
      <t>b</t>
    </r>
    <r>
      <rPr>
        <sz val="11"/>
        <color theme="1"/>
        <rFont val="游ゴシック"/>
        <charset val="128"/>
        <scheme val="minor"/>
      </rPr>
      <t>1/b3*cos</t>
    </r>
  </si>
  <si>
    <r>
      <rPr>
        <sz val="11"/>
        <color theme="1"/>
        <rFont val="游ゴシック"/>
        <charset val="128"/>
        <scheme val="minor"/>
      </rPr>
      <t>m</t>
    </r>
    <r>
      <rPr>
        <sz val="11"/>
        <color theme="1"/>
        <rFont val="游ゴシック"/>
        <charset val="128"/>
        <scheme val="minor"/>
      </rPr>
      <t>1</t>
    </r>
  </si>
  <si>
    <r>
      <rPr>
        <sz val="11"/>
        <color theme="1"/>
        <rFont val="游ゴシック"/>
        <charset val="128"/>
        <scheme val="minor"/>
      </rPr>
      <t>m</t>
    </r>
    <r>
      <rPr>
        <sz val="11"/>
        <color theme="1"/>
        <rFont val="游ゴシック"/>
        <charset val="128"/>
        <scheme val="minor"/>
      </rPr>
      <t>2</t>
    </r>
  </si>
  <si>
    <r>
      <rPr>
        <sz val="11"/>
        <color theme="1"/>
        <rFont val="游ゴシック"/>
        <charset val="128"/>
        <scheme val="minor"/>
      </rPr>
      <t>m</t>
    </r>
    <r>
      <rPr>
        <sz val="11"/>
        <color theme="1"/>
        <rFont val="游ゴシック"/>
        <charset val="128"/>
        <scheme val="minor"/>
      </rPr>
      <t>3</t>
    </r>
  </si>
  <si>
    <t>M(b)</t>
  </si>
  <si>
    <t>R（b）</t>
  </si>
  <si>
    <t>i</t>
  </si>
  <si>
    <r>
      <rPr>
        <sz val="11"/>
        <color theme="1"/>
        <rFont val="游ゴシック"/>
        <charset val="128"/>
        <scheme val="minor"/>
      </rPr>
      <t>s</t>
    </r>
    <r>
      <rPr>
        <sz val="11"/>
        <color theme="1"/>
        <rFont val="游ゴシック"/>
        <charset val="128"/>
        <scheme val="minor"/>
      </rPr>
      <t>s</t>
    </r>
  </si>
  <si>
    <t>ONIOM(B3LYP/6-311G**:HF/3-21G)</t>
  </si>
  <si>
    <t>Opt</t>
  </si>
  <si>
    <t>Freq=(HPMode,Raman)</t>
  </si>
  <si>
    <r>
      <rPr>
        <sz val="11"/>
        <color theme="1"/>
        <rFont val="游ゴシック"/>
        <charset val="128"/>
        <scheme val="minor"/>
      </rPr>
      <t>a</t>
    </r>
    <r>
      <rPr>
        <sz val="11"/>
        <color theme="1"/>
        <rFont val="游ゴシック"/>
        <charset val="128"/>
        <scheme val="minor"/>
      </rPr>
      <t>c</t>
    </r>
  </si>
  <si>
    <t>Ⅶ</t>
  </si>
  <si>
    <t>2ixiy</t>
  </si>
  <si>
    <r>
      <rPr>
        <sz val="11"/>
        <color theme="1"/>
        <rFont val="游ゴシック"/>
        <charset val="128"/>
        <scheme val="minor"/>
      </rPr>
      <t>2</t>
    </r>
    <r>
      <rPr>
        <sz val="11"/>
        <color theme="1"/>
        <rFont val="游ゴシック"/>
        <charset val="128"/>
        <scheme val="minor"/>
      </rPr>
      <t>ixiyiz</t>
    </r>
  </si>
  <si>
    <r>
      <rPr>
        <sz val="11"/>
        <color theme="1"/>
        <rFont val="游ゴシック"/>
        <charset val="128"/>
        <scheme val="minor"/>
      </rPr>
      <t>t</t>
    </r>
    <r>
      <rPr>
        <sz val="11"/>
        <color theme="1"/>
        <rFont val="游ゴシック"/>
        <charset val="128"/>
        <scheme val="minor"/>
      </rPr>
      <t>x</t>
    </r>
  </si>
  <si>
    <r>
      <rPr>
        <sz val="11"/>
        <color theme="1"/>
        <rFont val="游ゴシック"/>
        <charset val="128"/>
        <scheme val="minor"/>
      </rPr>
      <t>t</t>
    </r>
    <r>
      <rPr>
        <sz val="11"/>
        <color theme="1"/>
        <rFont val="游ゴシック"/>
        <charset val="128"/>
        <scheme val="minor"/>
      </rPr>
      <t>y</t>
    </r>
  </si>
  <si>
    <r>
      <rPr>
        <sz val="11"/>
        <color theme="1"/>
        <rFont val="游ゴシック"/>
        <charset val="128"/>
        <scheme val="minor"/>
      </rPr>
      <t>t</t>
    </r>
    <r>
      <rPr>
        <sz val="11"/>
        <color theme="1"/>
        <rFont val="游ゴシック"/>
        <charset val="128"/>
        <scheme val="minor"/>
      </rPr>
      <t>z</t>
    </r>
  </si>
  <si>
    <t>rx</t>
  </si>
  <si>
    <t>ry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</si>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</sst>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charset val="134"/>
      <scheme val="minor"/>
    </font>
    <font>
      <sz val="11"/>
      <color theme="1"/>
      <name val="游ゴシック"/>
      <charset val="128"/>
      <scheme val="minor"/>
    </font>
    <font>
      <sz val="11"/>
      <name val="游ゴシック"/>
      <charset val="128"/>
      <scheme val="minor"/>
    </font>
    <font>
      <sz val="6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92065187536243"/>
        <bgColor indexed="64"/>
      </patternFill>
    </fill>
  </fills>
  <borders count="34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0" borderId="0" xfId="0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33" xfId="0" applyFont="1" applyBorder="1" applyAlignment="1">
      <alignment vertical="center"/>
    </xf>
    <xf numFmtId="0" fontId="2" fillId="5" borderId="33" xfId="0" applyFont="1" applyFill="1" applyBorder="1" applyAlignment="1">
      <alignment vertical="center"/>
    </xf>
    <xf numFmtId="0" fontId="0" fillId="0" borderId="26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6" borderId="33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33" xfId="0" applyBorder="1" applyAlignment="1">
      <alignment vertical="center"/>
    </xf>
    <xf numFmtId="0" fontId="0" fillId="7" borderId="33" xfId="0" applyFill="1" applyBorder="1" applyAlignment="1">
      <alignment vertical="center"/>
    </xf>
    <xf numFmtId="0" fontId="0" fillId="5" borderId="25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14" name="直線矢印コネクタ 13"/>
        <xdr:cNvCxnSpPr/>
      </xdr:nvCxnSpPr>
      <xdr:spPr>
        <a:xfrm>
          <a:off x="95250" y="844550"/>
          <a:ext cx="59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15" name="直線矢印コネクタ 14"/>
        <xdr:cNvCxnSpPr/>
      </xdr:nvCxnSpPr>
      <xdr:spPr>
        <a:xfrm>
          <a:off x="88900" y="1755775"/>
          <a:ext cx="59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16" name="直線矢印コネクタ 15"/>
        <xdr:cNvCxnSpPr/>
      </xdr:nvCxnSpPr>
      <xdr:spPr>
        <a:xfrm>
          <a:off x="76200" y="2667000"/>
          <a:ext cx="59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17" name="直線矢印コネクタ 16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18" name="直線矢印コネクタ 17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9" name="直線矢印コネクタ 18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8" name="直線矢印コネクタ 7"/>
        <xdr:cNvCxnSpPr/>
      </xdr:nvCxnSpPr>
      <xdr:spPr>
        <a:xfrm>
          <a:off x="95250" y="84455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9" name="直線矢印コネクタ 8"/>
        <xdr:cNvCxnSpPr/>
      </xdr:nvCxnSpPr>
      <xdr:spPr>
        <a:xfrm>
          <a:off x="88900" y="1755775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10" name="直線矢印コネクタ 9"/>
        <xdr:cNvCxnSpPr/>
      </xdr:nvCxnSpPr>
      <xdr:spPr>
        <a:xfrm>
          <a:off x="76200" y="266700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11" name="直線矢印コネクタ 10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12" name="直線矢印コネクタ 11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3" name="直線矢印コネクタ 12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2" name="直線矢印コネクタ 1"/>
        <xdr:cNvCxnSpPr/>
      </xdr:nvCxnSpPr>
      <xdr:spPr>
        <a:xfrm>
          <a:off x="95250" y="84455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3" name="直線矢印コネクタ 2"/>
        <xdr:cNvCxnSpPr/>
      </xdr:nvCxnSpPr>
      <xdr:spPr>
        <a:xfrm>
          <a:off x="88900" y="1755775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4" name="直線矢印コネクタ 3"/>
        <xdr:cNvCxnSpPr/>
      </xdr:nvCxnSpPr>
      <xdr:spPr>
        <a:xfrm>
          <a:off x="76200" y="26670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5" name="直線矢印コネクタ 4"/>
        <xdr:cNvCxnSpPr/>
      </xdr:nvCxnSpPr>
      <xdr:spPr>
        <a:xfrm>
          <a:off x="95250" y="84455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6" name="直線矢印コネクタ 5"/>
        <xdr:cNvCxnSpPr/>
      </xdr:nvCxnSpPr>
      <xdr:spPr>
        <a:xfrm>
          <a:off x="88900" y="1755775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7" name="直線矢印コネクタ 6"/>
        <xdr:cNvCxnSpPr/>
      </xdr:nvCxnSpPr>
      <xdr:spPr>
        <a:xfrm>
          <a:off x="76200" y="266700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8" name="直線矢印コネクタ 7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9" name="直線矢印コネクタ 8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0" name="直線矢印コネクタ 9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11" name="直線矢印コネクタ 10"/>
        <xdr:cNvCxnSpPr/>
      </xdr:nvCxnSpPr>
      <xdr:spPr>
        <a:xfrm>
          <a:off x="95250" y="84455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12" name="直線矢印コネクタ 11"/>
        <xdr:cNvCxnSpPr/>
      </xdr:nvCxnSpPr>
      <xdr:spPr>
        <a:xfrm>
          <a:off x="88900" y="1755775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13" name="直線矢印コネクタ 12"/>
        <xdr:cNvCxnSpPr/>
      </xdr:nvCxnSpPr>
      <xdr:spPr>
        <a:xfrm>
          <a:off x="76200" y="266700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14" name="直線矢印コネクタ 13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15" name="直線矢印コネクタ 14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6" name="直線矢印コネクタ 15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2" name="直線矢印コネクタ 1"/>
        <xdr:cNvCxnSpPr/>
      </xdr:nvCxnSpPr>
      <xdr:spPr>
        <a:xfrm>
          <a:off x="95250" y="844550"/>
          <a:ext cx="63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3" name="直線矢印コネクタ 2"/>
        <xdr:cNvCxnSpPr/>
      </xdr:nvCxnSpPr>
      <xdr:spPr>
        <a:xfrm>
          <a:off x="88900" y="1755775"/>
          <a:ext cx="63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4" name="直線矢印コネクタ 3"/>
        <xdr:cNvCxnSpPr/>
      </xdr:nvCxnSpPr>
      <xdr:spPr>
        <a:xfrm>
          <a:off x="76200" y="2667000"/>
          <a:ext cx="63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2" name="直線矢印コネクタ 1"/>
        <xdr:cNvCxnSpPr/>
      </xdr:nvCxnSpPr>
      <xdr:spPr>
        <a:xfrm>
          <a:off x="95250" y="844550"/>
          <a:ext cx="72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3" name="直線矢印コネクタ 2"/>
        <xdr:cNvCxnSpPr/>
      </xdr:nvCxnSpPr>
      <xdr:spPr>
        <a:xfrm>
          <a:off x="88900" y="1755775"/>
          <a:ext cx="72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4" name="直線矢印コネクタ 3"/>
        <xdr:cNvCxnSpPr/>
      </xdr:nvCxnSpPr>
      <xdr:spPr>
        <a:xfrm>
          <a:off x="76200" y="2667000"/>
          <a:ext cx="72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629920</xdr:colOff>
      <xdr:row>12</xdr:row>
      <xdr:rowOff>87630</xdr:rowOff>
    </xdr:from>
    <xdr:to>
      <xdr:col>19</xdr:col>
      <xdr:colOff>548640</xdr:colOff>
      <xdr:row>34</xdr:row>
      <xdr:rowOff>48895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3570" y="2259330"/>
          <a:ext cx="3709670" cy="3942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79</xdr:row>
      <xdr:rowOff>57150</xdr:rowOff>
    </xdr:from>
    <xdr:to>
      <xdr:col>19</xdr:col>
      <xdr:colOff>285300</xdr:colOff>
      <xdr:row>88</xdr:row>
      <xdr:rowOff>104499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14506575"/>
          <a:ext cx="3599815" cy="1694815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88</xdr:row>
      <xdr:rowOff>180975</xdr:rowOff>
    </xdr:from>
    <xdr:to>
      <xdr:col>19</xdr:col>
      <xdr:colOff>199618</xdr:colOff>
      <xdr:row>98</xdr:row>
      <xdr:rowOff>18773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16278225"/>
          <a:ext cx="3256915" cy="164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161924</xdr:colOff>
      <xdr:row>66</xdr:row>
      <xdr:rowOff>0</xdr:rowOff>
    </xdr:from>
    <xdr:to>
      <xdr:col>19</xdr:col>
      <xdr:colOff>86163</xdr:colOff>
      <xdr:row>75</xdr:row>
      <xdr:rowOff>176893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2490" y="12077700"/>
          <a:ext cx="3353435" cy="1814830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98</xdr:row>
      <xdr:rowOff>0</xdr:rowOff>
    </xdr:from>
    <xdr:to>
      <xdr:col>19</xdr:col>
      <xdr:colOff>9112</xdr:colOff>
      <xdr:row>107</xdr:row>
      <xdr:rowOff>9256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4550" y="17907000"/>
          <a:ext cx="3304540" cy="1637665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107</xdr:row>
      <xdr:rowOff>231322</xdr:rowOff>
    </xdr:from>
    <xdr:to>
      <xdr:col>18</xdr:col>
      <xdr:colOff>654095</xdr:colOff>
      <xdr:row>117</xdr:row>
      <xdr:rowOff>26942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09785" y="19716750"/>
          <a:ext cx="3288665" cy="165544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118</xdr:row>
      <xdr:rowOff>0</xdr:rowOff>
    </xdr:from>
    <xdr:to>
      <xdr:col>18</xdr:col>
      <xdr:colOff>545238</xdr:colOff>
      <xdr:row>127</xdr:row>
      <xdr:rowOff>31025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01200" y="21526500"/>
          <a:ext cx="3288030" cy="1659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70" zoomScaleNormal="70" workbookViewId="0">
      <selection activeCell="AD43" sqref="A1:AD43"/>
    </sheetView>
  </sheetViews>
  <sheetFormatPr defaultColWidth="9" defaultRowHeight="18.75" x14ac:dyDescent="0.4"/>
  <cols>
    <col min="1" max="1" width="3.375" customWidth="1"/>
    <col min="2" max="2" width="3.125" customWidth="1"/>
    <col min="3" max="3" width="3.875" customWidth="1"/>
    <col min="4" max="4" width="4.25" customWidth="1"/>
    <col min="5" max="5" width="4.5" customWidth="1"/>
  </cols>
  <sheetData>
    <row r="1" spans="1:24" x14ac:dyDescent="0.4">
      <c r="A1" s="32"/>
      <c r="B1" s="32" t="s">
        <v>0</v>
      </c>
      <c r="C1" s="32"/>
      <c r="D1" s="32"/>
      <c r="E1" s="32"/>
      <c r="F1" s="32" t="s">
        <v>1</v>
      </c>
      <c r="G1" s="32" t="s">
        <v>2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 t="s">
        <v>3</v>
      </c>
      <c r="S1" s="32"/>
      <c r="T1" s="32"/>
      <c r="U1" s="32"/>
      <c r="V1" s="32"/>
      <c r="W1" s="32"/>
      <c r="X1" s="32"/>
    </row>
    <row r="2" spans="1:24" x14ac:dyDescent="0.4">
      <c r="A2" s="32" t="s">
        <v>4</v>
      </c>
      <c r="B2" s="56">
        <v>8</v>
      </c>
      <c r="C2" s="57">
        <v>17</v>
      </c>
      <c r="D2" s="57">
        <v>26</v>
      </c>
      <c r="E2" s="32"/>
      <c r="F2" s="32"/>
      <c r="G2" s="48"/>
      <c r="H2" s="48"/>
      <c r="I2" s="48"/>
      <c r="J2" s="48"/>
      <c r="K2" s="48"/>
      <c r="L2" s="48"/>
      <c r="M2" s="32"/>
      <c r="N2" s="32"/>
      <c r="O2" s="32"/>
      <c r="P2" s="32"/>
      <c r="Q2" s="32"/>
      <c r="R2" s="48"/>
      <c r="S2" s="48"/>
      <c r="T2" s="48"/>
      <c r="U2" s="48"/>
      <c r="V2" s="48"/>
      <c r="W2" s="48"/>
      <c r="X2" s="32"/>
    </row>
    <row r="3" spans="1:24" x14ac:dyDescent="0.4">
      <c r="A3" s="32"/>
      <c r="B3" s="56">
        <v>5</v>
      </c>
      <c r="C3" s="57">
        <v>14</v>
      </c>
      <c r="D3" s="57">
        <v>23</v>
      </c>
      <c r="E3" s="32"/>
      <c r="F3" s="32"/>
      <c r="G3" s="48"/>
      <c r="H3" s="48"/>
      <c r="I3" s="48"/>
      <c r="J3" s="48"/>
      <c r="K3" s="48"/>
      <c r="L3" s="48"/>
      <c r="M3" s="32"/>
      <c r="N3" s="32"/>
      <c r="O3" s="32"/>
      <c r="P3" s="32"/>
      <c r="Q3" s="32"/>
      <c r="R3" s="48"/>
      <c r="S3" s="48"/>
      <c r="T3" s="48"/>
      <c r="U3" s="48"/>
      <c r="V3" s="48"/>
      <c r="W3" s="48"/>
      <c r="X3" s="32"/>
    </row>
    <row r="4" spans="1:24" x14ac:dyDescent="0.4">
      <c r="A4" s="32"/>
      <c r="B4" s="56">
        <v>2</v>
      </c>
      <c r="C4" s="56">
        <v>11</v>
      </c>
      <c r="D4" s="57">
        <v>20</v>
      </c>
      <c r="E4" s="32"/>
      <c r="F4" s="32"/>
      <c r="G4" s="48"/>
      <c r="H4" s="48"/>
      <c r="I4" s="48"/>
      <c r="J4" s="48"/>
      <c r="K4" s="48"/>
      <c r="L4" s="48"/>
      <c r="M4" s="32"/>
      <c r="N4" s="32"/>
      <c r="O4" s="32"/>
      <c r="P4" s="32"/>
      <c r="Q4" s="32"/>
      <c r="R4" s="48"/>
      <c r="S4" s="48"/>
      <c r="T4" s="48"/>
      <c r="U4" s="48"/>
      <c r="V4" s="48"/>
      <c r="W4" s="48"/>
      <c r="X4" s="32"/>
    </row>
    <row r="5" spans="1:24" x14ac:dyDescent="0.4">
      <c r="A5" s="32"/>
      <c r="B5" s="32"/>
      <c r="C5" s="32"/>
      <c r="D5" s="32" t="s">
        <v>5</v>
      </c>
      <c r="E5" s="32"/>
      <c r="F5" s="32"/>
      <c r="G5" s="48"/>
      <c r="H5" s="48"/>
      <c r="I5" s="48"/>
      <c r="J5" s="48"/>
      <c r="K5" s="48"/>
      <c r="L5" s="48"/>
      <c r="M5" s="32"/>
      <c r="N5" s="32"/>
      <c r="O5" s="32"/>
      <c r="P5" s="32"/>
      <c r="Q5" s="32"/>
      <c r="R5" s="48"/>
      <c r="S5" s="48"/>
      <c r="T5" s="48"/>
      <c r="U5" s="48"/>
      <c r="V5" s="48"/>
      <c r="W5" s="48"/>
      <c r="X5" s="32"/>
    </row>
    <row r="6" spans="1:24" x14ac:dyDescent="0.4">
      <c r="A6" s="32"/>
      <c r="B6" s="32" t="s">
        <v>6</v>
      </c>
      <c r="C6" s="32"/>
      <c r="D6" s="32"/>
      <c r="E6" s="32"/>
      <c r="F6" s="32"/>
      <c r="G6" s="48"/>
      <c r="H6" s="48"/>
      <c r="I6" s="48"/>
      <c r="J6" s="48"/>
      <c r="K6" s="48"/>
      <c r="L6" s="48"/>
      <c r="M6" s="32"/>
      <c r="N6" s="32"/>
      <c r="O6" s="32"/>
      <c r="P6" s="32"/>
      <c r="Q6" s="32"/>
      <c r="R6" s="48"/>
      <c r="S6" s="48"/>
      <c r="T6" s="48"/>
      <c r="U6" s="48"/>
      <c r="V6" s="48"/>
      <c r="W6" s="48"/>
      <c r="X6" s="32"/>
    </row>
    <row r="7" spans="1:24" x14ac:dyDescent="0.4">
      <c r="A7" s="32" t="s">
        <v>4</v>
      </c>
      <c r="B7" s="56">
        <v>7</v>
      </c>
      <c r="C7" s="57">
        <v>16</v>
      </c>
      <c r="D7" s="57">
        <v>25</v>
      </c>
      <c r="E7" s="32"/>
      <c r="F7" s="32"/>
      <c r="G7" s="48"/>
      <c r="H7" s="48"/>
      <c r="I7" s="48"/>
      <c r="J7" s="48"/>
      <c r="K7" s="48"/>
      <c r="L7" s="48"/>
      <c r="M7" s="32"/>
      <c r="N7" s="32"/>
      <c r="O7" s="32"/>
      <c r="P7" s="32"/>
      <c r="Q7" s="32"/>
      <c r="R7" s="48"/>
      <c r="S7" s="48"/>
      <c r="T7" s="48"/>
      <c r="U7" s="48"/>
      <c r="V7" s="48"/>
      <c r="W7" s="48"/>
      <c r="X7" s="32"/>
    </row>
    <row r="8" spans="1:24" x14ac:dyDescent="0.4">
      <c r="A8" s="32"/>
      <c r="B8" s="56">
        <v>4</v>
      </c>
      <c r="C8" s="57">
        <v>13</v>
      </c>
      <c r="D8" s="57">
        <v>22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x14ac:dyDescent="0.4">
      <c r="A9" s="32"/>
      <c r="B9" s="56">
        <v>1</v>
      </c>
      <c r="C9" s="56">
        <v>10</v>
      </c>
      <c r="D9" s="57">
        <v>19</v>
      </c>
      <c r="E9" s="32"/>
      <c r="F9" s="32"/>
      <c r="G9" s="50"/>
      <c r="H9" s="50"/>
      <c r="I9" s="50"/>
      <c r="J9" s="50"/>
      <c r="K9" s="50"/>
      <c r="L9" s="50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x14ac:dyDescent="0.4">
      <c r="A10" s="32"/>
      <c r="B10" s="32"/>
      <c r="C10" s="32"/>
      <c r="D10" s="32" t="s">
        <v>5</v>
      </c>
      <c r="E10" s="32"/>
      <c r="F10" s="32"/>
      <c r="G10" s="50"/>
      <c r="H10" s="50"/>
      <c r="I10" s="50"/>
      <c r="J10" s="50"/>
      <c r="K10" s="50"/>
      <c r="L10" s="50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x14ac:dyDescent="0.4">
      <c r="A11" s="32"/>
      <c r="B11" s="32" t="s">
        <v>1</v>
      </c>
      <c r="C11" s="32"/>
      <c r="D11" s="32"/>
      <c r="E11" s="32"/>
      <c r="F11" s="32"/>
      <c r="G11" s="50"/>
      <c r="H11" s="50"/>
      <c r="I11" s="50"/>
      <c r="J11" s="50"/>
      <c r="K11" s="50"/>
      <c r="L11" s="50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x14ac:dyDescent="0.4">
      <c r="A12" s="32" t="s">
        <v>4</v>
      </c>
      <c r="B12" s="56">
        <v>6</v>
      </c>
      <c r="C12" s="57">
        <v>15</v>
      </c>
      <c r="D12" s="57">
        <v>24</v>
      </c>
      <c r="E12" s="32"/>
      <c r="F12" s="32"/>
      <c r="G12" s="50"/>
      <c r="H12" s="50"/>
      <c r="I12" s="50"/>
      <c r="J12" s="50"/>
      <c r="K12" s="50"/>
      <c r="L12" s="50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x14ac:dyDescent="0.4">
      <c r="A13" s="32"/>
      <c r="B13" s="56">
        <v>3</v>
      </c>
      <c r="C13" s="56">
        <v>12</v>
      </c>
      <c r="D13" s="57">
        <v>21</v>
      </c>
      <c r="E13" s="32"/>
      <c r="F13" s="32"/>
      <c r="G13" s="50"/>
      <c r="H13" s="50"/>
      <c r="I13" s="50"/>
      <c r="J13" s="50"/>
      <c r="K13" s="50"/>
      <c r="L13" s="50"/>
      <c r="M13" s="32"/>
      <c r="N13" s="32"/>
      <c r="O13" s="32"/>
      <c r="P13" s="32"/>
      <c r="Q13" s="32"/>
      <c r="R13" s="32" t="s">
        <v>7</v>
      </c>
      <c r="S13" s="32"/>
      <c r="T13" s="32"/>
      <c r="U13" s="32"/>
      <c r="V13" s="32"/>
      <c r="W13" s="32"/>
      <c r="X13" s="32"/>
    </row>
    <row r="14" spans="1:24" x14ac:dyDescent="0.4">
      <c r="A14" s="32"/>
      <c r="B14" s="56">
        <v>0</v>
      </c>
      <c r="C14" s="56">
        <v>9</v>
      </c>
      <c r="D14" s="57">
        <v>18</v>
      </c>
      <c r="E14" s="32"/>
      <c r="F14" s="32"/>
      <c r="G14" s="50"/>
      <c r="H14" s="50"/>
      <c r="I14" s="50"/>
      <c r="J14" s="50"/>
      <c r="K14" s="50"/>
      <c r="L14" s="50"/>
      <c r="M14" s="32"/>
      <c r="N14" s="32"/>
      <c r="O14" s="32"/>
      <c r="P14" s="32"/>
      <c r="Q14" s="32"/>
      <c r="R14" s="48"/>
      <c r="S14" s="48"/>
      <c r="T14" s="48"/>
      <c r="U14" s="48"/>
      <c r="V14" s="48"/>
      <c r="W14" s="48"/>
      <c r="X14" s="32"/>
    </row>
    <row r="15" spans="1:24" x14ac:dyDescent="0.4">
      <c r="A15" s="32"/>
      <c r="B15" s="32"/>
      <c r="C15" s="32"/>
      <c r="D15" s="32" t="s">
        <v>5</v>
      </c>
      <c r="E15" s="32"/>
      <c r="F15" s="32"/>
      <c r="G15" s="50"/>
      <c r="H15" s="50"/>
      <c r="I15" s="50"/>
      <c r="J15" s="50"/>
      <c r="K15" s="50"/>
      <c r="L15" s="50"/>
      <c r="M15" s="32"/>
      <c r="N15" s="32"/>
      <c r="O15" s="32"/>
      <c r="P15" s="32"/>
      <c r="Q15" s="32"/>
      <c r="R15" s="48"/>
      <c r="S15" s="48"/>
      <c r="T15" s="48"/>
      <c r="U15" s="48"/>
      <c r="V15" s="48"/>
      <c r="W15" s="48"/>
      <c r="X15" s="32"/>
    </row>
    <row r="16" spans="1:24" x14ac:dyDescent="0.4">
      <c r="A16" s="32"/>
      <c r="B16" s="32"/>
      <c r="C16" s="32"/>
      <c r="D16" s="32"/>
      <c r="E16" s="32"/>
      <c r="F16" s="32"/>
      <c r="G16" s="50"/>
      <c r="H16" s="50"/>
      <c r="I16" s="50"/>
      <c r="J16" s="50"/>
      <c r="K16" s="50"/>
      <c r="L16" s="50"/>
      <c r="M16" s="32"/>
      <c r="N16" s="32"/>
      <c r="O16" s="32"/>
      <c r="P16" s="32"/>
      <c r="Q16" s="32"/>
      <c r="R16" s="48"/>
      <c r="S16" s="48"/>
      <c r="T16" s="48"/>
      <c r="U16" s="48"/>
      <c r="V16" s="48"/>
      <c r="W16" s="48"/>
      <c r="X16" s="32"/>
    </row>
    <row r="17" spans="1:24" x14ac:dyDescent="0.4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48"/>
      <c r="S17" s="48"/>
      <c r="T17" s="48"/>
      <c r="U17" s="48"/>
      <c r="V17" s="48"/>
      <c r="W17" s="48"/>
      <c r="X17" s="32"/>
    </row>
    <row r="18" spans="1:24" x14ac:dyDescent="0.4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48"/>
      <c r="S18" s="48"/>
      <c r="T18" s="48"/>
      <c r="U18" s="48"/>
      <c r="V18" s="48"/>
      <c r="W18" s="48"/>
      <c r="X18" s="32"/>
    </row>
    <row r="19" spans="1:24" x14ac:dyDescent="0.4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48"/>
      <c r="S19" s="48"/>
      <c r="T19" s="48"/>
      <c r="U19" s="48"/>
      <c r="V19" s="48"/>
      <c r="W19" s="48"/>
      <c r="X19" s="32"/>
    </row>
    <row r="20" spans="1:24" x14ac:dyDescent="0.4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x14ac:dyDescent="0.4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x14ac:dyDescent="0.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x14ac:dyDescent="0.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x14ac:dyDescent="0.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x14ac:dyDescent="0.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 t="s">
        <v>8</v>
      </c>
      <c r="S25" s="32"/>
      <c r="T25" s="32"/>
      <c r="U25" s="32"/>
      <c r="V25" s="32"/>
      <c r="W25" s="32"/>
      <c r="X25" s="32"/>
    </row>
    <row r="26" spans="1:24" x14ac:dyDescent="0.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48"/>
      <c r="S26" s="48"/>
      <c r="T26" s="48"/>
      <c r="U26" s="48"/>
      <c r="V26" s="48"/>
      <c r="W26" s="48"/>
      <c r="X26" s="32"/>
    </row>
    <row r="27" spans="1:24" x14ac:dyDescent="0.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48"/>
      <c r="S27" s="48"/>
      <c r="T27" s="48"/>
      <c r="U27" s="48"/>
      <c r="V27" s="48"/>
      <c r="W27" s="48"/>
      <c r="X27" s="32"/>
    </row>
    <row r="28" spans="1:24" x14ac:dyDescent="0.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8"/>
      <c r="S28" s="48"/>
      <c r="T28" s="48"/>
      <c r="U28" s="48"/>
      <c r="V28" s="48"/>
      <c r="W28" s="48"/>
      <c r="X28" s="32"/>
    </row>
    <row r="29" spans="1:24" x14ac:dyDescent="0.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48"/>
      <c r="S29" s="48"/>
      <c r="T29" s="48"/>
      <c r="U29" s="48"/>
      <c r="V29" s="48"/>
      <c r="W29" s="48"/>
      <c r="X29" s="32"/>
    </row>
    <row r="30" spans="1:24" x14ac:dyDescent="0.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48"/>
      <c r="S30" s="48"/>
      <c r="T30" s="48"/>
      <c r="U30" s="48"/>
      <c r="V30" s="48"/>
      <c r="W30" s="48"/>
      <c r="X30" s="32"/>
    </row>
    <row r="31" spans="1:24" x14ac:dyDescent="0.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48"/>
      <c r="S31" s="48"/>
      <c r="T31" s="48"/>
      <c r="U31" s="48"/>
      <c r="V31" s="48"/>
      <c r="W31" s="48"/>
      <c r="X31" s="32"/>
    </row>
    <row r="32" spans="1:24" x14ac:dyDescent="0.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43" spans="30:30" x14ac:dyDescent="0.4">
      <c r="AD43">
        <v>0</v>
      </c>
    </row>
  </sheetData>
  <phoneticPr fontId="3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22" workbookViewId="0">
      <selection activeCell="G17" sqref="G17"/>
    </sheetView>
  </sheetViews>
  <sheetFormatPr defaultColWidth="9" defaultRowHeight="18.75" x14ac:dyDescent="0.4"/>
  <sheetData>
    <row r="1" spans="1:6" x14ac:dyDescent="0.4">
      <c r="A1" s="28" t="s">
        <v>90</v>
      </c>
      <c r="B1" t="s">
        <v>90</v>
      </c>
    </row>
    <row r="2" spans="1:6" x14ac:dyDescent="0.4">
      <c r="A2" s="11">
        <v>1</v>
      </c>
      <c r="B2" s="12">
        <v>0</v>
      </c>
      <c r="C2" s="12">
        <v>0</v>
      </c>
      <c r="D2" s="12">
        <v>0</v>
      </c>
      <c r="E2" s="12">
        <v>0</v>
      </c>
      <c r="F2" s="13">
        <v>0</v>
      </c>
    </row>
    <row r="3" spans="1:6" x14ac:dyDescent="0.4">
      <c r="A3" s="14">
        <v>0</v>
      </c>
      <c r="B3" s="22">
        <v>-1</v>
      </c>
      <c r="C3" s="22">
        <v>0</v>
      </c>
      <c r="D3" s="5">
        <v>0</v>
      </c>
      <c r="E3" s="5">
        <v>0</v>
      </c>
      <c r="F3" s="15">
        <v>0</v>
      </c>
    </row>
    <row r="4" spans="1:6" x14ac:dyDescent="0.4">
      <c r="A4" s="14">
        <v>0</v>
      </c>
      <c r="B4" s="22">
        <v>0</v>
      </c>
      <c r="C4" s="5">
        <v>1</v>
      </c>
      <c r="D4" s="5">
        <v>0</v>
      </c>
      <c r="E4" s="5">
        <v>0</v>
      </c>
      <c r="F4" s="15">
        <v>0</v>
      </c>
    </row>
    <row r="5" spans="1:6" x14ac:dyDescent="0.4">
      <c r="A5" s="14">
        <v>0</v>
      </c>
      <c r="B5" s="22">
        <v>0</v>
      </c>
      <c r="C5" s="22">
        <v>0</v>
      </c>
      <c r="D5" s="5">
        <v>-1</v>
      </c>
      <c r="E5" s="22">
        <v>0</v>
      </c>
      <c r="F5" s="15">
        <v>0</v>
      </c>
    </row>
    <row r="6" spans="1:6" x14ac:dyDescent="0.4">
      <c r="A6" s="14">
        <v>0</v>
      </c>
      <c r="B6" s="22">
        <v>0</v>
      </c>
      <c r="C6" s="22">
        <v>0</v>
      </c>
      <c r="D6" s="22">
        <v>0</v>
      </c>
      <c r="E6" s="5">
        <v>1</v>
      </c>
      <c r="F6" s="15">
        <v>0</v>
      </c>
    </row>
    <row r="7" spans="1:6" x14ac:dyDescent="0.4">
      <c r="A7" s="16">
        <v>0</v>
      </c>
      <c r="B7" s="17">
        <v>0</v>
      </c>
      <c r="C7" s="17">
        <v>0</v>
      </c>
      <c r="D7" s="17">
        <v>0</v>
      </c>
      <c r="E7" s="17">
        <v>0</v>
      </c>
      <c r="F7" s="18">
        <v>-1</v>
      </c>
    </row>
    <row r="9" spans="1:6" x14ac:dyDescent="0.4">
      <c r="A9" s="29"/>
      <c r="B9" t="s">
        <v>91</v>
      </c>
    </row>
    <row r="10" spans="1:6" x14ac:dyDescent="0.4">
      <c r="A10" s="11">
        <v>-1</v>
      </c>
      <c r="B10" s="12">
        <v>0</v>
      </c>
      <c r="C10" s="12">
        <v>0</v>
      </c>
      <c r="D10" s="12">
        <v>0</v>
      </c>
      <c r="E10" s="12">
        <v>0</v>
      </c>
      <c r="F10" s="13">
        <v>0</v>
      </c>
    </row>
    <row r="11" spans="1:6" x14ac:dyDescent="0.4">
      <c r="A11" s="14">
        <v>0</v>
      </c>
      <c r="B11" s="22">
        <v>1</v>
      </c>
      <c r="C11" s="22">
        <v>0</v>
      </c>
      <c r="D11" s="22">
        <v>0</v>
      </c>
      <c r="E11" s="22">
        <v>0</v>
      </c>
      <c r="F11" s="15">
        <v>0</v>
      </c>
    </row>
    <row r="12" spans="1:6" x14ac:dyDescent="0.4">
      <c r="A12" s="14">
        <v>0</v>
      </c>
      <c r="B12" s="5">
        <v>0</v>
      </c>
      <c r="C12" s="5">
        <v>-1</v>
      </c>
      <c r="D12" s="5">
        <v>0</v>
      </c>
      <c r="E12" s="5">
        <v>0</v>
      </c>
      <c r="F12" s="15">
        <v>0</v>
      </c>
    </row>
    <row r="13" spans="1:6" x14ac:dyDescent="0.4">
      <c r="A13" s="14">
        <v>0</v>
      </c>
      <c r="B13" s="5">
        <v>0</v>
      </c>
      <c r="C13" s="5">
        <v>0</v>
      </c>
      <c r="D13" s="5">
        <v>-1</v>
      </c>
      <c r="E13" s="5">
        <v>0</v>
      </c>
      <c r="F13" s="15">
        <v>0</v>
      </c>
    </row>
    <row r="14" spans="1:6" x14ac:dyDescent="0.4">
      <c r="A14" s="14">
        <v>0</v>
      </c>
      <c r="B14" s="5">
        <v>0</v>
      </c>
      <c r="C14" s="5">
        <v>0</v>
      </c>
      <c r="D14" s="5">
        <v>0</v>
      </c>
      <c r="E14" s="5">
        <v>1</v>
      </c>
      <c r="F14" s="15">
        <v>0</v>
      </c>
    </row>
    <row r="15" spans="1:6" x14ac:dyDescent="0.4">
      <c r="A15" s="16">
        <v>0</v>
      </c>
      <c r="B15" s="17">
        <v>0</v>
      </c>
      <c r="C15" s="17">
        <v>0</v>
      </c>
      <c r="D15" s="17">
        <v>0</v>
      </c>
      <c r="E15" s="17">
        <v>0</v>
      </c>
      <c r="F15" s="18">
        <v>-1</v>
      </c>
    </row>
    <row r="17" spans="1:6" x14ac:dyDescent="0.4">
      <c r="A17" s="30"/>
      <c r="B17" t="s">
        <v>92</v>
      </c>
    </row>
    <row r="18" spans="1:6" x14ac:dyDescent="0.4">
      <c r="A18" s="11">
        <v>-1</v>
      </c>
      <c r="B18" s="12">
        <v>0</v>
      </c>
      <c r="C18" s="12">
        <v>0</v>
      </c>
      <c r="D18" s="12">
        <v>0</v>
      </c>
      <c r="E18" s="12">
        <v>0</v>
      </c>
      <c r="F18" s="13">
        <v>0</v>
      </c>
    </row>
    <row r="19" spans="1:6" x14ac:dyDescent="0.4">
      <c r="A19" s="14">
        <v>0</v>
      </c>
      <c r="B19" s="5">
        <v>-1</v>
      </c>
      <c r="C19" s="5">
        <v>0</v>
      </c>
      <c r="D19" s="5">
        <v>0</v>
      </c>
      <c r="E19" s="5">
        <v>0</v>
      </c>
      <c r="F19" s="15">
        <v>0</v>
      </c>
    </row>
    <row r="20" spans="1:6" x14ac:dyDescent="0.4">
      <c r="A20" s="14">
        <v>0</v>
      </c>
      <c r="B20" s="5">
        <v>0</v>
      </c>
      <c r="C20" s="5">
        <v>-1</v>
      </c>
      <c r="D20" s="5">
        <v>0</v>
      </c>
      <c r="E20" s="5">
        <v>0</v>
      </c>
      <c r="F20" s="15">
        <v>0</v>
      </c>
    </row>
    <row r="21" spans="1:6" x14ac:dyDescent="0.4">
      <c r="A21" s="14">
        <v>0</v>
      </c>
      <c r="B21" s="5">
        <v>0</v>
      </c>
      <c r="C21" s="22">
        <v>0</v>
      </c>
      <c r="D21" s="5">
        <v>1</v>
      </c>
      <c r="E21" s="22">
        <v>0</v>
      </c>
      <c r="F21" s="15">
        <v>0</v>
      </c>
    </row>
    <row r="22" spans="1:6" x14ac:dyDescent="0.4">
      <c r="A22" s="14">
        <v>0</v>
      </c>
      <c r="B22" s="5">
        <v>0</v>
      </c>
      <c r="C22" s="22">
        <v>0</v>
      </c>
      <c r="D22" s="22">
        <v>0</v>
      </c>
      <c r="E22" s="5">
        <v>1</v>
      </c>
      <c r="F22" s="15">
        <v>0</v>
      </c>
    </row>
    <row r="23" spans="1:6" x14ac:dyDescent="0.4">
      <c r="A23" s="16">
        <v>0</v>
      </c>
      <c r="B23" s="17">
        <v>0</v>
      </c>
      <c r="C23" s="17">
        <v>0</v>
      </c>
      <c r="D23" s="17">
        <v>0</v>
      </c>
      <c r="E23" s="17">
        <v>0</v>
      </c>
      <c r="F23" s="18">
        <v>1</v>
      </c>
    </row>
  </sheetData>
  <phoneticPr fontId="3"/>
  <conditionalFormatting sqref="B11:E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F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C3 C5 B4:B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:F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8:F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24"/>
  <sheetViews>
    <sheetView zoomScale="50" zoomScaleNormal="50" workbookViewId="0">
      <selection activeCell="C2" sqref="C2"/>
    </sheetView>
  </sheetViews>
  <sheetFormatPr defaultColWidth="9" defaultRowHeight="18.75" x14ac:dyDescent="0.4"/>
  <sheetData>
    <row r="1" spans="3:21" x14ac:dyDescent="0.4">
      <c r="C1">
        <v>13</v>
      </c>
      <c r="P1" s="10" t="s">
        <v>93</v>
      </c>
      <c r="R1" t="s">
        <v>94</v>
      </c>
      <c r="S1" t="s">
        <v>95</v>
      </c>
      <c r="T1" t="s">
        <v>96</v>
      </c>
    </row>
    <row r="2" spans="3:21" x14ac:dyDescent="0.4">
      <c r="C2" s="1">
        <v>2.4979800000000001</v>
      </c>
      <c r="D2" s="2">
        <v>0.14851</v>
      </c>
      <c r="E2" s="2">
        <v>-0.36792999999999998</v>
      </c>
      <c r="F2" s="2">
        <v>4.0999999999999999E-4</v>
      </c>
      <c r="G2" s="2">
        <v>1.15E-3</v>
      </c>
      <c r="H2" s="3">
        <v>-1.4999999999999999E-4</v>
      </c>
      <c r="P2">
        <v>2.64222</v>
      </c>
      <c r="Q2">
        <v>1.22848</v>
      </c>
      <c r="R2">
        <v>-0.20047999999999999</v>
      </c>
      <c r="S2">
        <v>0.11754000000000001</v>
      </c>
      <c r="T2">
        <v>1.2579999999999999E-2</v>
      </c>
      <c r="U2">
        <v>-8.3999999999999995E-3</v>
      </c>
    </row>
    <row r="3" spans="3:21" x14ac:dyDescent="0.4">
      <c r="C3" s="4">
        <v>0.14851</v>
      </c>
      <c r="D3" s="5">
        <v>3.8992399999999998</v>
      </c>
      <c r="E3" s="5">
        <v>9.2069999999999999E-2</v>
      </c>
      <c r="F3" s="5">
        <v>-7.6000000000000004E-4</v>
      </c>
      <c r="G3" s="5">
        <v>-5.1000000000000004E-4</v>
      </c>
      <c r="H3" s="6">
        <v>-2.2000000000000001E-4</v>
      </c>
      <c r="P3">
        <v>1.22848</v>
      </c>
      <c r="Q3">
        <v>4.9028400000000003</v>
      </c>
      <c r="R3">
        <v>-0.46438000000000001</v>
      </c>
      <c r="S3">
        <v>-0.43337999999999999</v>
      </c>
      <c r="T3">
        <v>-3.8359999999999998E-2</v>
      </c>
      <c r="U3">
        <v>4.972E-2</v>
      </c>
    </row>
    <row r="4" spans="3:21" x14ac:dyDescent="0.4">
      <c r="C4" s="4">
        <v>-0.36792999999999998</v>
      </c>
      <c r="D4" s="5">
        <v>9.2069999999999999E-2</v>
      </c>
      <c r="E4" s="5">
        <v>5.7713999999999999</v>
      </c>
      <c r="F4" s="5">
        <v>-1.06E-3</v>
      </c>
      <c r="G4" s="5">
        <v>-3.0000000000000001E-5</v>
      </c>
      <c r="H4" s="6">
        <v>5.0000000000000002E-5</v>
      </c>
      <c r="P4">
        <v>-0.20047999999999999</v>
      </c>
      <c r="Q4">
        <v>-0.46438000000000001</v>
      </c>
      <c r="R4">
        <v>7.4945399999999998</v>
      </c>
      <c r="S4">
        <v>3.1895099999999998</v>
      </c>
      <c r="T4">
        <v>0.28699999999999998</v>
      </c>
      <c r="U4">
        <v>-0.33287</v>
      </c>
    </row>
    <row r="5" spans="3:21" x14ac:dyDescent="0.4">
      <c r="C5" s="4">
        <v>4.0999999999999999E-4</v>
      </c>
      <c r="D5" s="5">
        <v>-7.6000000000000004E-4</v>
      </c>
      <c r="E5" s="5">
        <v>-1.06E-3</v>
      </c>
      <c r="F5" s="5">
        <v>4.0662700000000003</v>
      </c>
      <c r="G5" s="5">
        <v>0.39462999999999998</v>
      </c>
      <c r="H5" s="6">
        <v>4.4859999999999997E-2</v>
      </c>
      <c r="P5">
        <v>0.11754000000000001</v>
      </c>
      <c r="Q5">
        <v>-0.43337999999999999</v>
      </c>
      <c r="R5">
        <v>3.1895099999999998</v>
      </c>
      <c r="S5">
        <v>5.7834899999999996</v>
      </c>
      <c r="T5">
        <v>0.42536000000000002</v>
      </c>
      <c r="U5">
        <v>-0.43966</v>
      </c>
    </row>
    <row r="6" spans="3:21" x14ac:dyDescent="0.4">
      <c r="C6" s="4">
        <v>1.15E-3</v>
      </c>
      <c r="D6" s="5">
        <v>-5.1000000000000004E-4</v>
      </c>
      <c r="E6" s="5">
        <v>-3.0000000000000001E-5</v>
      </c>
      <c r="F6" s="5">
        <v>0.39462999999999998</v>
      </c>
      <c r="G6" s="5">
        <v>9.3226999999999993</v>
      </c>
      <c r="H6" s="6">
        <v>-0.70464000000000004</v>
      </c>
      <c r="P6">
        <v>1.2579999999999999E-2</v>
      </c>
      <c r="Q6">
        <v>-3.8359999999999998E-2</v>
      </c>
      <c r="R6">
        <v>0.28699999999999998</v>
      </c>
      <c r="S6">
        <v>0.42536000000000002</v>
      </c>
      <c r="T6">
        <v>7.3559400000000004</v>
      </c>
      <c r="U6">
        <v>0.18098</v>
      </c>
    </row>
    <row r="7" spans="3:21" x14ac:dyDescent="0.4">
      <c r="C7" s="7">
        <v>-1.4999999999999999E-4</v>
      </c>
      <c r="D7" s="8">
        <v>-2.2000000000000001E-4</v>
      </c>
      <c r="E7" s="8">
        <v>5.0000000000000002E-5</v>
      </c>
      <c r="F7" s="8">
        <v>4.4859999999999997E-2</v>
      </c>
      <c r="G7" s="8">
        <v>-0.70464000000000004</v>
      </c>
      <c r="H7" s="9">
        <v>4.7796000000000003</v>
      </c>
      <c r="P7">
        <v>-8.3999999999999995E-3</v>
      </c>
      <c r="Q7">
        <v>4.972E-2</v>
      </c>
      <c r="R7">
        <v>-0.33287</v>
      </c>
      <c r="S7">
        <v>-0.43966</v>
      </c>
      <c r="T7">
        <v>0.18098</v>
      </c>
      <c r="U7">
        <v>6.7501199999999999</v>
      </c>
    </row>
    <row r="9" spans="3:21" x14ac:dyDescent="0.4">
      <c r="C9" s="10" t="s">
        <v>5</v>
      </c>
    </row>
    <row r="10" spans="3:21" x14ac:dyDescent="0.4">
      <c r="C10" s="1">
        <v>1.53498</v>
      </c>
      <c r="D10" s="2">
        <v>0.45317000000000002</v>
      </c>
      <c r="E10" s="2">
        <v>-0.21625</v>
      </c>
      <c r="F10" s="2">
        <v>2E-3</v>
      </c>
      <c r="G10" s="2">
        <v>1.99E-3</v>
      </c>
      <c r="H10" s="3">
        <v>4.0000000000000002E-4</v>
      </c>
      <c r="I10">
        <v>-9.1E-4</v>
      </c>
      <c r="J10">
        <v>-1.0000000000000001E-5</v>
      </c>
      <c r="K10">
        <v>-1.2999999999999999E-4</v>
      </c>
      <c r="L10">
        <v>-6.0000000000000002E-5</v>
      </c>
      <c r="M10">
        <v>-3.1199999999999999E-3</v>
      </c>
      <c r="N10">
        <v>-2.5000000000000001E-4</v>
      </c>
      <c r="P10" s="1"/>
      <c r="Q10" s="2"/>
      <c r="R10" s="2"/>
      <c r="S10" s="2"/>
      <c r="T10" s="2"/>
      <c r="U10" s="3"/>
    </row>
    <row r="11" spans="3:21" x14ac:dyDescent="0.4">
      <c r="C11" s="4">
        <v>0.45317000000000002</v>
      </c>
      <c r="D11" s="5">
        <v>5.0039300000000004</v>
      </c>
      <c r="E11" s="5">
        <v>-0.41088000000000002</v>
      </c>
      <c r="F11" s="5">
        <v>-9.3000000000000005E-4</v>
      </c>
      <c r="G11" s="5">
        <v>1.8E-3</v>
      </c>
      <c r="H11" s="6">
        <v>-4.4000000000000002E-4</v>
      </c>
      <c r="I11">
        <v>-1.0000000000000001E-5</v>
      </c>
      <c r="J11">
        <v>1E-4</v>
      </c>
      <c r="K11">
        <v>5.2999999999999998E-4</v>
      </c>
      <c r="L11">
        <v>-6.2E-4</v>
      </c>
      <c r="M11">
        <v>7.5000000000000002E-4</v>
      </c>
      <c r="N11">
        <v>-8.0000000000000007E-5</v>
      </c>
      <c r="P11" s="4"/>
      <c r="Q11" s="5"/>
      <c r="R11" s="22"/>
      <c r="S11" s="22"/>
      <c r="T11" s="22"/>
      <c r="U11" s="6"/>
    </row>
    <row r="12" spans="3:21" x14ac:dyDescent="0.4">
      <c r="C12" s="4">
        <v>-0.21625</v>
      </c>
      <c r="D12" s="5">
        <v>-0.41088000000000002</v>
      </c>
      <c r="E12" s="5">
        <v>6.4537800000000001</v>
      </c>
      <c r="F12" s="5">
        <v>-3.1099999999999999E-3</v>
      </c>
      <c r="G12" s="5">
        <v>1.6100000000000001E-3</v>
      </c>
      <c r="H12" s="6">
        <v>-4.0899999999999999E-3</v>
      </c>
      <c r="I12">
        <v>-1.6000000000000001E-4</v>
      </c>
      <c r="J12">
        <v>5.4000000000000001E-4</v>
      </c>
      <c r="K12">
        <v>1.32E-3</v>
      </c>
      <c r="L12">
        <v>-3.7299999999999998E-3</v>
      </c>
      <c r="M12">
        <v>5.9000000000000003E-4</v>
      </c>
      <c r="N12">
        <v>-2.7799999999999999E-3</v>
      </c>
      <c r="P12" s="4"/>
      <c r="Q12" s="5"/>
      <c r="R12" s="5"/>
      <c r="S12" s="22"/>
      <c r="T12" s="22"/>
      <c r="U12" s="6"/>
    </row>
    <row r="13" spans="3:21" x14ac:dyDescent="0.4">
      <c r="C13" s="4">
        <v>2E-3</v>
      </c>
      <c r="D13" s="5">
        <v>-9.3000000000000005E-4</v>
      </c>
      <c r="E13" s="5">
        <v>-3.1099999999999999E-3</v>
      </c>
      <c r="F13" s="5">
        <v>3.7495400000000001</v>
      </c>
      <c r="G13" s="5">
        <v>1.06301</v>
      </c>
      <c r="H13" s="6">
        <v>-0.20030000000000001</v>
      </c>
      <c r="I13">
        <v>5.0000000000000002E-5</v>
      </c>
      <c r="J13">
        <v>6.4000000000000005E-4</v>
      </c>
      <c r="K13">
        <v>3.7299999999999998E-3</v>
      </c>
      <c r="L13">
        <v>-5.6499999999999996E-3</v>
      </c>
      <c r="M13">
        <v>5.1399999999999996E-3</v>
      </c>
      <c r="N13">
        <v>-5.7000000000000002E-3</v>
      </c>
      <c r="P13" s="4"/>
      <c r="Q13" s="5"/>
      <c r="R13" s="5"/>
      <c r="S13" s="5"/>
      <c r="T13" s="22"/>
      <c r="U13" s="6"/>
    </row>
    <row r="14" spans="3:21" x14ac:dyDescent="0.4">
      <c r="C14" s="4">
        <v>1.99E-3</v>
      </c>
      <c r="D14" s="5">
        <v>1.8E-3</v>
      </c>
      <c r="E14" s="5">
        <v>1.6100000000000001E-3</v>
      </c>
      <c r="F14" s="5">
        <v>1.06301</v>
      </c>
      <c r="G14" s="5">
        <v>10.369440000000001</v>
      </c>
      <c r="H14" s="6">
        <v>0.14468</v>
      </c>
      <c r="I14">
        <v>3.13E-3</v>
      </c>
      <c r="J14">
        <v>-7.3999999999999999E-4</v>
      </c>
      <c r="K14">
        <v>-5.9000000000000003E-4</v>
      </c>
      <c r="L14">
        <v>5.1999999999999998E-3</v>
      </c>
      <c r="M14">
        <v>7.9000000000000001E-4</v>
      </c>
      <c r="N14">
        <v>2.5500000000000002E-3</v>
      </c>
      <c r="P14" s="4"/>
      <c r="Q14" s="5"/>
      <c r="R14" s="5"/>
      <c r="S14" s="5"/>
      <c r="T14" s="5"/>
      <c r="U14" s="6"/>
    </row>
    <row r="15" spans="3:21" x14ac:dyDescent="0.4">
      <c r="C15" s="7">
        <v>4.0000000000000002E-4</v>
      </c>
      <c r="D15" s="8">
        <v>-4.4000000000000002E-4</v>
      </c>
      <c r="E15" s="8">
        <v>-4.0899999999999999E-3</v>
      </c>
      <c r="F15" s="8">
        <v>-0.20030000000000001</v>
      </c>
      <c r="G15" s="8">
        <v>0.14468</v>
      </c>
      <c r="H15" s="9">
        <v>4.6501400000000004</v>
      </c>
      <c r="I15">
        <v>2.7E-4</v>
      </c>
      <c r="J15">
        <v>6.9999999999999994E-5</v>
      </c>
      <c r="K15">
        <v>2.8E-3</v>
      </c>
      <c r="L15">
        <v>-5.7099999999999998E-3</v>
      </c>
      <c r="M15">
        <v>2.5500000000000002E-3</v>
      </c>
      <c r="N15">
        <v>-2.3600000000000001E-3</v>
      </c>
      <c r="P15" s="7"/>
      <c r="Q15" s="8"/>
      <c r="R15" s="8"/>
      <c r="S15" s="8"/>
      <c r="T15" s="8"/>
      <c r="U15" s="9"/>
    </row>
    <row r="16" spans="3:21" x14ac:dyDescent="0.4">
      <c r="C16">
        <v>-9.1E-4</v>
      </c>
      <c r="D16">
        <v>-1.0000000000000001E-5</v>
      </c>
      <c r="E16">
        <v>-1.6000000000000001E-4</v>
      </c>
      <c r="F16">
        <v>5.0000000000000002E-5</v>
      </c>
      <c r="G16">
        <v>3.13E-3</v>
      </c>
      <c r="H16">
        <v>2.7E-4</v>
      </c>
      <c r="I16">
        <v>1.5350699999999999</v>
      </c>
      <c r="J16">
        <v>0.45306999999999997</v>
      </c>
      <c r="K16">
        <v>-0.21618999999999999</v>
      </c>
      <c r="L16">
        <v>-2.0600000000000002E-3</v>
      </c>
      <c r="M16">
        <v>-2.0899999999999998E-3</v>
      </c>
      <c r="N16">
        <v>-3.5E-4</v>
      </c>
    </row>
    <row r="17" spans="3:27" x14ac:dyDescent="0.4">
      <c r="C17">
        <v>-1.0000000000000001E-5</v>
      </c>
      <c r="D17">
        <v>1E-4</v>
      </c>
      <c r="E17">
        <v>5.4000000000000001E-4</v>
      </c>
      <c r="F17">
        <v>6.4000000000000005E-4</v>
      </c>
      <c r="G17">
        <v>-7.3999999999999999E-4</v>
      </c>
      <c r="H17">
        <v>6.9999999999999994E-5</v>
      </c>
      <c r="I17">
        <v>0.45306999999999997</v>
      </c>
      <c r="J17">
        <v>5.0040899999999997</v>
      </c>
      <c r="K17">
        <v>-0.41103000000000001</v>
      </c>
      <c r="L17">
        <v>8.4999999999999995E-4</v>
      </c>
      <c r="M17">
        <v>-1.7099999999999999E-3</v>
      </c>
      <c r="N17">
        <v>4.0999999999999999E-4</v>
      </c>
    </row>
    <row r="18" spans="3:27" x14ac:dyDescent="0.4">
      <c r="C18">
        <v>-1.2999999999999999E-4</v>
      </c>
      <c r="D18">
        <v>5.2999999999999998E-4</v>
      </c>
      <c r="E18">
        <v>1.32E-3</v>
      </c>
      <c r="F18">
        <v>3.7299999999999998E-3</v>
      </c>
      <c r="G18">
        <v>-5.9000000000000003E-4</v>
      </c>
      <c r="H18">
        <v>2.8E-3</v>
      </c>
      <c r="I18">
        <v>-0.21618999999999999</v>
      </c>
      <c r="J18">
        <v>-0.41103000000000001</v>
      </c>
      <c r="K18">
        <v>6.4540600000000001</v>
      </c>
      <c r="L18">
        <v>3.16E-3</v>
      </c>
      <c r="M18">
        <v>-1.91E-3</v>
      </c>
      <c r="N18">
        <v>4.0899999999999999E-3</v>
      </c>
    </row>
    <row r="19" spans="3:27" x14ac:dyDescent="0.4">
      <c r="C19">
        <v>-6.0000000000000002E-5</v>
      </c>
      <c r="D19">
        <v>-6.2E-4</v>
      </c>
      <c r="E19">
        <v>-3.7299999999999998E-3</v>
      </c>
      <c r="F19">
        <v>-5.6499999999999996E-3</v>
      </c>
      <c r="G19">
        <v>5.1999999999999998E-3</v>
      </c>
      <c r="H19">
        <v>-5.7099999999999998E-3</v>
      </c>
      <c r="I19">
        <v>-2.0600000000000002E-3</v>
      </c>
      <c r="J19">
        <v>8.4999999999999995E-4</v>
      </c>
      <c r="K19">
        <v>3.16E-3</v>
      </c>
      <c r="L19">
        <v>3.7497099999999999</v>
      </c>
      <c r="M19">
        <v>1.06297</v>
      </c>
      <c r="N19">
        <v>-0.20050000000000001</v>
      </c>
    </row>
    <row r="20" spans="3:27" x14ac:dyDescent="0.4">
      <c r="C20">
        <v>-3.1199999999999999E-3</v>
      </c>
      <c r="D20">
        <v>7.5000000000000002E-4</v>
      </c>
      <c r="E20">
        <v>5.9000000000000003E-4</v>
      </c>
      <c r="F20">
        <v>5.1399999999999996E-3</v>
      </c>
      <c r="G20">
        <v>7.9000000000000001E-4</v>
      </c>
      <c r="H20">
        <v>2.5500000000000002E-3</v>
      </c>
      <c r="I20">
        <v>-2.0899999999999998E-3</v>
      </c>
      <c r="J20">
        <v>-1.7099999999999999E-3</v>
      </c>
      <c r="K20">
        <v>-1.91E-3</v>
      </c>
      <c r="L20">
        <v>1.06297</v>
      </c>
      <c r="M20">
        <v>10.37002</v>
      </c>
      <c r="N20">
        <v>0.14485999999999999</v>
      </c>
    </row>
    <row r="21" spans="3:27" x14ac:dyDescent="0.4">
      <c r="C21">
        <v>-2.5000000000000001E-4</v>
      </c>
      <c r="D21">
        <v>-8.0000000000000007E-5</v>
      </c>
      <c r="E21">
        <v>-2.7799999999999999E-3</v>
      </c>
      <c r="F21">
        <v>-5.7000000000000002E-3</v>
      </c>
      <c r="G21">
        <v>2.5500000000000002E-3</v>
      </c>
      <c r="H21">
        <v>-2.3600000000000001E-3</v>
      </c>
      <c r="I21">
        <v>-3.5E-4</v>
      </c>
      <c r="J21">
        <v>4.0999999999999999E-4</v>
      </c>
      <c r="K21">
        <v>4.0899999999999999E-3</v>
      </c>
      <c r="L21">
        <v>-0.20050000000000001</v>
      </c>
      <c r="M21">
        <v>0.14485999999999999</v>
      </c>
      <c r="N21">
        <v>4.6506499999999997</v>
      </c>
    </row>
    <row r="23" spans="3:27" x14ac:dyDescent="0.4">
      <c r="C23" s="10" t="s">
        <v>97</v>
      </c>
    </row>
    <row r="24" spans="3:27" x14ac:dyDescent="0.4">
      <c r="C24" s="1">
        <v>3.1422099999999999</v>
      </c>
      <c r="D24" s="2">
        <v>0.38912999999999998</v>
      </c>
      <c r="E24" s="2">
        <v>0.70377000000000001</v>
      </c>
      <c r="F24" s="2">
        <v>4.0849999999999997E-2</v>
      </c>
      <c r="G24" s="2">
        <v>-0.11453000000000001</v>
      </c>
      <c r="H24" s="3">
        <v>-2.0709999999999999E-2</v>
      </c>
      <c r="I24">
        <v>-0.21207000000000001</v>
      </c>
      <c r="J24">
        <v>-0.50670999999999999</v>
      </c>
      <c r="K24">
        <v>-2.7299999999999998E-3</v>
      </c>
      <c r="L24">
        <v>8.0599999999999995E-3</v>
      </c>
      <c r="M24">
        <v>2.9399999999999999E-3</v>
      </c>
      <c r="N24">
        <v>0.35624</v>
      </c>
      <c r="P24" s="11">
        <v>2.5348899999999999</v>
      </c>
      <c r="Q24" s="12">
        <v>0.33788000000000001</v>
      </c>
      <c r="R24" s="12">
        <v>0.42509000000000002</v>
      </c>
      <c r="S24" s="19">
        <v>1.5089999999999999E-2</v>
      </c>
      <c r="T24" s="23">
        <v>-4.0140000000000002E-2</v>
      </c>
      <c r="U24" s="24">
        <v>-1.238E-2</v>
      </c>
      <c r="V24">
        <v>-0.20857999999999999</v>
      </c>
      <c r="W24">
        <v>-0.38164999999999999</v>
      </c>
      <c r="X24">
        <v>3.6269999999999997E-2</v>
      </c>
      <c r="Y24">
        <v>-2.726E-2</v>
      </c>
      <c r="Z24">
        <v>4.9340000000000002E-2</v>
      </c>
      <c r="AA24">
        <v>0.22442999999999999</v>
      </c>
    </row>
    <row r="25" spans="3:27" x14ac:dyDescent="0.4">
      <c r="C25" s="4">
        <v>0.38912999999999998</v>
      </c>
      <c r="D25" s="5">
        <v>4.6362199999999998</v>
      </c>
      <c r="E25" s="5">
        <v>-2.4559999999999998E-2</v>
      </c>
      <c r="F25" s="5">
        <v>4.5879999999999997E-2</v>
      </c>
      <c r="G25" s="5">
        <v>-0.19691</v>
      </c>
      <c r="H25" s="6">
        <v>0.11826</v>
      </c>
      <c r="I25">
        <v>-0.50677000000000005</v>
      </c>
      <c r="J25">
        <v>-1.13052</v>
      </c>
      <c r="K25">
        <v>-4.0000000000000002E-4</v>
      </c>
      <c r="L25">
        <v>8.1600000000000006E-3</v>
      </c>
      <c r="M25">
        <v>2.034E-2</v>
      </c>
      <c r="N25">
        <v>0.88016000000000005</v>
      </c>
      <c r="P25" s="14">
        <v>0.33788000000000001</v>
      </c>
      <c r="Q25" s="5">
        <v>4.0310600000000001</v>
      </c>
      <c r="R25" s="5">
        <v>-0.11867</v>
      </c>
      <c r="S25" s="20">
        <v>4.5400000000000003E-2</v>
      </c>
      <c r="T25" s="5">
        <v>-6.4299999999999996E-2</v>
      </c>
      <c r="U25" s="25">
        <v>-2.307E-2</v>
      </c>
      <c r="V25">
        <v>-0.38180999999999998</v>
      </c>
      <c r="W25">
        <v>-0.85760000000000003</v>
      </c>
      <c r="X25">
        <v>9.0509999999999993E-2</v>
      </c>
      <c r="Y25">
        <v>-6.5809999999999994E-2</v>
      </c>
      <c r="Z25">
        <v>0.13159999999999999</v>
      </c>
      <c r="AA25">
        <v>0.66973000000000005</v>
      </c>
    </row>
    <row r="26" spans="3:27" x14ac:dyDescent="0.4">
      <c r="C26" s="4">
        <v>0.70377000000000001</v>
      </c>
      <c r="D26" s="5">
        <v>-2.4559999999999998E-2</v>
      </c>
      <c r="E26" s="5">
        <v>6.9757899999999999</v>
      </c>
      <c r="F26" s="5">
        <v>-1.01E-3</v>
      </c>
      <c r="G26" s="5">
        <v>8.6480000000000001E-2</v>
      </c>
      <c r="H26" s="6">
        <v>0.14202999999999999</v>
      </c>
      <c r="I26">
        <v>-2.5799999999999998E-3</v>
      </c>
      <c r="J26">
        <v>-1.2E-4</v>
      </c>
      <c r="K26">
        <v>9.2329999999999995E-2</v>
      </c>
      <c r="L26">
        <v>-7.8240000000000004E-2</v>
      </c>
      <c r="M26">
        <v>0.10327</v>
      </c>
      <c r="N26">
        <v>1.38E-2</v>
      </c>
      <c r="P26" s="14">
        <v>0.42509000000000002</v>
      </c>
      <c r="Q26" s="5">
        <v>-0.11867</v>
      </c>
      <c r="R26" s="5">
        <v>5.4287999999999998</v>
      </c>
      <c r="S26" s="21">
        <v>-4.274E-2</v>
      </c>
      <c r="T26" s="26">
        <v>0.16914000000000001</v>
      </c>
      <c r="U26" s="27">
        <v>4.233E-2</v>
      </c>
      <c r="V26">
        <v>3.6290000000000003E-2</v>
      </c>
      <c r="W26">
        <v>9.0480000000000005E-2</v>
      </c>
      <c r="X26">
        <v>7.1959999999999996E-2</v>
      </c>
      <c r="Y26">
        <v>-7.4899999999999994E-2</v>
      </c>
      <c r="Z26">
        <v>7.9450000000000007E-2</v>
      </c>
      <c r="AA26">
        <v>-5.0529999999999999E-2</v>
      </c>
    </row>
    <row r="27" spans="3:27" x14ac:dyDescent="0.4">
      <c r="C27" s="4">
        <v>4.0849999999999997E-2</v>
      </c>
      <c r="D27" s="5">
        <v>4.5879999999999997E-2</v>
      </c>
      <c r="E27" s="5">
        <v>-1.01E-3</v>
      </c>
      <c r="F27" s="5">
        <v>3.78498</v>
      </c>
      <c r="G27" s="5">
        <v>1.05515</v>
      </c>
      <c r="H27" s="6">
        <v>-9.3060000000000004E-2</v>
      </c>
      <c r="I27">
        <v>-7.9600000000000001E-3</v>
      </c>
      <c r="J27">
        <v>-8.0099999999999998E-3</v>
      </c>
      <c r="K27">
        <v>7.8289999999999998E-2</v>
      </c>
      <c r="L27">
        <v>-4.6719999999999998E-2</v>
      </c>
      <c r="M27">
        <v>0.11428000000000001</v>
      </c>
      <c r="N27">
        <v>2.9099999999999998E-3</v>
      </c>
      <c r="P27" s="19">
        <v>1.5089999999999999E-2</v>
      </c>
      <c r="Q27" s="23">
        <v>4.5400000000000003E-2</v>
      </c>
      <c r="R27" s="24">
        <v>-4.274E-2</v>
      </c>
      <c r="S27" s="5">
        <v>3.5131899999999998</v>
      </c>
      <c r="T27" s="5">
        <v>0.98097999999999996</v>
      </c>
      <c r="U27" s="15">
        <v>-0.28883999999999999</v>
      </c>
      <c r="V27">
        <v>2.724E-2</v>
      </c>
      <c r="W27">
        <v>6.5780000000000005E-2</v>
      </c>
      <c r="X27">
        <v>7.4999999999999997E-2</v>
      </c>
      <c r="Y27">
        <v>-3.6760000000000001E-2</v>
      </c>
      <c r="Z27">
        <v>0.10639</v>
      </c>
      <c r="AA27">
        <v>-8.2549999999999998E-2</v>
      </c>
    </row>
    <row r="28" spans="3:27" x14ac:dyDescent="0.4">
      <c r="C28" s="4">
        <v>-0.11453000000000001</v>
      </c>
      <c r="D28" s="5">
        <v>-0.19691</v>
      </c>
      <c r="E28" s="5">
        <v>8.6480000000000001E-2</v>
      </c>
      <c r="F28" s="5">
        <v>1.05515</v>
      </c>
      <c r="G28" s="5">
        <v>11.53973</v>
      </c>
      <c r="H28" s="6">
        <v>-0.58477999999999997</v>
      </c>
      <c r="I28">
        <v>-3.1099999999999999E-3</v>
      </c>
      <c r="J28">
        <v>-2.0629999999999999E-2</v>
      </c>
      <c r="K28">
        <v>-0.10329000000000001</v>
      </c>
      <c r="L28">
        <v>0.11419</v>
      </c>
      <c r="M28">
        <v>-9.1670000000000001E-2</v>
      </c>
      <c r="N28">
        <v>3.5599999999999998E-3</v>
      </c>
      <c r="P28" s="20">
        <v>-4.0140000000000002E-2</v>
      </c>
      <c r="Q28" s="5">
        <v>-6.4299999999999996E-2</v>
      </c>
      <c r="R28" s="25">
        <v>0.16914000000000001</v>
      </c>
      <c r="S28" s="5">
        <v>0.98097999999999996</v>
      </c>
      <c r="T28" s="5">
        <v>9.1708800000000004</v>
      </c>
      <c r="U28" s="15">
        <v>-0.34186</v>
      </c>
      <c r="V28">
        <v>-4.9450000000000001E-2</v>
      </c>
      <c r="W28">
        <v>-0.13158</v>
      </c>
      <c r="X28">
        <v>-7.9399999999999998E-2</v>
      </c>
      <c r="Y28">
        <v>0.10607</v>
      </c>
      <c r="Z28">
        <v>-7.5209999999999999E-2</v>
      </c>
      <c r="AA28">
        <v>6.0049999999999999E-2</v>
      </c>
    </row>
    <row r="29" spans="3:27" x14ac:dyDescent="0.4">
      <c r="C29" s="7">
        <v>-2.0709999999999999E-2</v>
      </c>
      <c r="D29" s="8">
        <v>0.11826</v>
      </c>
      <c r="E29" s="8">
        <v>0.14202999999999999</v>
      </c>
      <c r="F29" s="8">
        <v>-9.3060000000000004E-2</v>
      </c>
      <c r="G29" s="8">
        <v>-0.58477999999999997</v>
      </c>
      <c r="H29" s="9">
        <v>4.3497199999999996</v>
      </c>
      <c r="I29">
        <v>-0.35615999999999998</v>
      </c>
      <c r="J29">
        <v>-0.87973999999999997</v>
      </c>
      <c r="K29">
        <v>-1.404E-2</v>
      </c>
      <c r="L29">
        <v>3.0999999999999999E-3</v>
      </c>
      <c r="M29">
        <v>3.3600000000000001E-3</v>
      </c>
      <c r="N29">
        <v>0.31368000000000001</v>
      </c>
      <c r="P29" s="21">
        <v>-1.238E-2</v>
      </c>
      <c r="Q29" s="26">
        <v>-2.307E-2</v>
      </c>
      <c r="R29" s="27">
        <v>4.233E-2</v>
      </c>
      <c r="S29" s="17">
        <v>-0.28883999999999999</v>
      </c>
      <c r="T29" s="17">
        <v>-0.34186</v>
      </c>
      <c r="U29" s="18">
        <v>4.0352499999999996</v>
      </c>
      <c r="V29">
        <v>-0.2243</v>
      </c>
      <c r="W29">
        <v>-0.66905999999999999</v>
      </c>
      <c r="X29">
        <v>5.0619999999999998E-2</v>
      </c>
      <c r="Y29">
        <v>-8.2680000000000003E-2</v>
      </c>
      <c r="Z29">
        <v>6.0089999999999998E-2</v>
      </c>
      <c r="AA29">
        <v>0.26973999999999998</v>
      </c>
    </row>
    <row r="30" spans="3:27" x14ac:dyDescent="0.4">
      <c r="C30">
        <v>-0.21207000000000001</v>
      </c>
      <c r="D30">
        <v>-0.50677000000000005</v>
      </c>
      <c r="E30">
        <v>-2.5799999999999998E-3</v>
      </c>
      <c r="F30">
        <v>-7.9600000000000001E-3</v>
      </c>
      <c r="G30">
        <v>-3.1099999999999999E-3</v>
      </c>
      <c r="H30">
        <v>-0.35615999999999998</v>
      </c>
      <c r="I30">
        <v>3.1442299999999999</v>
      </c>
      <c r="J30">
        <v>0.39141999999999999</v>
      </c>
      <c r="K30">
        <v>0.70530000000000004</v>
      </c>
      <c r="L30">
        <v>-4.3540000000000002E-2</v>
      </c>
      <c r="M30">
        <v>0.11403000000000001</v>
      </c>
      <c r="N30">
        <v>2.163E-2</v>
      </c>
      <c r="P30">
        <v>-0.20857999999999999</v>
      </c>
      <c r="Q30">
        <v>-0.38180999999999998</v>
      </c>
      <c r="R30">
        <v>3.6290000000000003E-2</v>
      </c>
      <c r="S30">
        <v>2.724E-2</v>
      </c>
      <c r="T30">
        <v>-4.9450000000000001E-2</v>
      </c>
      <c r="U30">
        <v>-0.2243</v>
      </c>
      <c r="V30" s="11">
        <v>2.5359500000000001</v>
      </c>
      <c r="W30" s="12">
        <v>0.33828999999999998</v>
      </c>
      <c r="X30" s="12">
        <v>0.42470000000000002</v>
      </c>
      <c r="Y30" s="19">
        <v>-1.6740000000000001E-2</v>
      </c>
      <c r="Z30" s="23">
        <v>4.3900000000000002E-2</v>
      </c>
      <c r="AA30" s="24">
        <v>1.2109999999999999E-2</v>
      </c>
    </row>
    <row r="31" spans="3:27" x14ac:dyDescent="0.4">
      <c r="C31">
        <v>-0.50670999999999999</v>
      </c>
      <c r="D31">
        <v>-1.13052</v>
      </c>
      <c r="E31">
        <v>-1.2E-4</v>
      </c>
      <c r="F31">
        <v>-8.0099999999999998E-3</v>
      </c>
      <c r="G31">
        <v>-2.0629999999999999E-2</v>
      </c>
      <c r="H31">
        <v>-0.87973999999999997</v>
      </c>
      <c r="I31">
        <v>0.39141999999999999</v>
      </c>
      <c r="J31">
        <v>4.6402400000000004</v>
      </c>
      <c r="K31">
        <v>-2.5360000000000001E-2</v>
      </c>
      <c r="L31">
        <v>-4.7190000000000003E-2</v>
      </c>
      <c r="M31">
        <v>0.19961000000000001</v>
      </c>
      <c r="N31">
        <v>-0.1173</v>
      </c>
      <c r="P31">
        <v>-0.38164999999999999</v>
      </c>
      <c r="Q31">
        <v>-0.85760000000000003</v>
      </c>
      <c r="R31">
        <v>9.0480000000000005E-2</v>
      </c>
      <c r="S31">
        <v>6.5780000000000005E-2</v>
      </c>
      <c r="T31">
        <v>-0.13158</v>
      </c>
      <c r="U31">
        <v>-0.66905999999999999</v>
      </c>
      <c r="V31" s="14">
        <v>0.33828999999999998</v>
      </c>
      <c r="W31" s="5">
        <v>4.0302499999999997</v>
      </c>
      <c r="X31" s="5">
        <v>-0.11674</v>
      </c>
      <c r="Y31" s="20">
        <v>-4.4880000000000003E-2</v>
      </c>
      <c r="Z31" s="5">
        <v>6.6809999999999994E-2</v>
      </c>
      <c r="AA31" s="25">
        <v>2.6259999999999999E-2</v>
      </c>
    </row>
    <row r="32" spans="3:27" x14ac:dyDescent="0.4">
      <c r="C32">
        <v>-2.7299999999999998E-3</v>
      </c>
      <c r="D32">
        <v>-4.0000000000000002E-4</v>
      </c>
      <c r="E32">
        <v>9.2329999999999995E-2</v>
      </c>
      <c r="F32">
        <v>7.8289999999999998E-2</v>
      </c>
      <c r="G32">
        <v>-0.10329000000000001</v>
      </c>
      <c r="H32">
        <v>-1.404E-2</v>
      </c>
      <c r="I32">
        <v>0.70530000000000004</v>
      </c>
      <c r="J32">
        <v>-2.5360000000000001E-2</v>
      </c>
      <c r="K32">
        <v>6.97445</v>
      </c>
      <c r="L32">
        <v>0</v>
      </c>
      <c r="M32">
        <v>-9.3960000000000002E-2</v>
      </c>
      <c r="N32">
        <v>-0.1431</v>
      </c>
      <c r="P32">
        <v>3.6269999999999997E-2</v>
      </c>
      <c r="Q32">
        <v>9.0509999999999993E-2</v>
      </c>
      <c r="R32">
        <v>7.1959999999999996E-2</v>
      </c>
      <c r="S32">
        <v>7.4999999999999997E-2</v>
      </c>
      <c r="T32">
        <v>-7.9399999999999998E-2</v>
      </c>
      <c r="U32">
        <v>5.0619999999999998E-2</v>
      </c>
      <c r="V32" s="14">
        <v>0.42470000000000002</v>
      </c>
      <c r="W32" s="5">
        <v>-0.11674</v>
      </c>
      <c r="X32" s="5">
        <v>5.4280900000000001</v>
      </c>
      <c r="Y32" s="21">
        <v>4.3470000000000002E-2</v>
      </c>
      <c r="Z32" s="26">
        <v>-0.17988999999999999</v>
      </c>
      <c r="AA32" s="27">
        <v>-4.367E-2</v>
      </c>
    </row>
    <row r="33" spans="3:27" x14ac:dyDescent="0.4">
      <c r="C33">
        <v>8.0599999999999995E-3</v>
      </c>
      <c r="D33">
        <v>8.1600000000000006E-3</v>
      </c>
      <c r="E33">
        <v>-7.8240000000000004E-2</v>
      </c>
      <c r="F33">
        <v>-4.6719999999999998E-2</v>
      </c>
      <c r="G33">
        <v>0.11419</v>
      </c>
      <c r="H33">
        <v>3.0999999999999999E-3</v>
      </c>
      <c r="I33">
        <v>-4.3540000000000002E-2</v>
      </c>
      <c r="J33">
        <v>-4.7190000000000003E-2</v>
      </c>
      <c r="K33">
        <v>0</v>
      </c>
      <c r="L33">
        <v>3.7822</v>
      </c>
      <c r="M33">
        <v>1.0567299999999999</v>
      </c>
      <c r="N33">
        <v>-9.3759999999999996E-2</v>
      </c>
      <c r="P33">
        <v>-2.726E-2</v>
      </c>
      <c r="Q33">
        <v>-6.5809999999999994E-2</v>
      </c>
      <c r="R33">
        <v>-7.4899999999999994E-2</v>
      </c>
      <c r="S33">
        <v>-3.6760000000000001E-2</v>
      </c>
      <c r="T33">
        <v>0.10607</v>
      </c>
      <c r="U33">
        <v>-8.2680000000000003E-2</v>
      </c>
      <c r="V33" s="19">
        <v>-1.6740000000000001E-2</v>
      </c>
      <c r="W33" s="23">
        <v>-4.4880000000000003E-2</v>
      </c>
      <c r="X33" s="24">
        <v>4.3470000000000002E-2</v>
      </c>
      <c r="Y33" s="5">
        <v>3.5122300000000002</v>
      </c>
      <c r="Z33" s="5">
        <v>0.98063</v>
      </c>
      <c r="AA33" s="15">
        <v>-0.28833999999999999</v>
      </c>
    </row>
    <row r="34" spans="3:27" x14ac:dyDescent="0.4">
      <c r="C34">
        <v>2.9399999999999999E-3</v>
      </c>
      <c r="D34">
        <v>2.034E-2</v>
      </c>
      <c r="E34">
        <v>0.10327</v>
      </c>
      <c r="F34">
        <v>0.11428000000000001</v>
      </c>
      <c r="G34">
        <v>-9.1670000000000001E-2</v>
      </c>
      <c r="H34">
        <v>3.3600000000000001E-3</v>
      </c>
      <c r="I34">
        <v>0.11403000000000001</v>
      </c>
      <c r="J34">
        <v>0.19961000000000001</v>
      </c>
      <c r="K34">
        <v>-9.3960000000000002E-2</v>
      </c>
      <c r="L34">
        <v>1.0567299999999999</v>
      </c>
      <c r="M34">
        <v>11.540760000000001</v>
      </c>
      <c r="N34">
        <v>-0.58562999999999998</v>
      </c>
      <c r="P34">
        <v>4.9340000000000002E-2</v>
      </c>
      <c r="Q34">
        <v>0.13159999999999999</v>
      </c>
      <c r="R34">
        <v>7.9450000000000007E-2</v>
      </c>
      <c r="S34">
        <v>0.10639</v>
      </c>
      <c r="T34">
        <v>-7.5209999999999999E-2</v>
      </c>
      <c r="U34">
        <v>6.0089999999999998E-2</v>
      </c>
      <c r="V34" s="20">
        <v>4.3900000000000002E-2</v>
      </c>
      <c r="W34" s="5">
        <v>6.6809999999999994E-2</v>
      </c>
      <c r="X34" s="25">
        <v>-0.17988999999999999</v>
      </c>
      <c r="Y34" s="5">
        <v>0.98063</v>
      </c>
      <c r="Z34" s="5">
        <v>9.1723300000000005</v>
      </c>
      <c r="AA34" s="15">
        <v>-0.34494999999999998</v>
      </c>
    </row>
    <row r="35" spans="3:27" x14ac:dyDescent="0.4">
      <c r="C35">
        <v>0.35624</v>
      </c>
      <c r="D35">
        <v>0.88016000000000005</v>
      </c>
      <c r="E35">
        <v>1.38E-2</v>
      </c>
      <c r="F35">
        <v>2.9099999999999998E-3</v>
      </c>
      <c r="G35">
        <v>3.5599999999999998E-3</v>
      </c>
      <c r="H35">
        <v>0.31368000000000001</v>
      </c>
      <c r="I35">
        <v>2.163E-2</v>
      </c>
      <c r="J35">
        <v>-0.1173</v>
      </c>
      <c r="K35">
        <v>-0.1431</v>
      </c>
      <c r="L35">
        <v>-9.3759999999999996E-2</v>
      </c>
      <c r="M35">
        <v>-0.58562999999999998</v>
      </c>
      <c r="N35">
        <v>4.3522499999999997</v>
      </c>
      <c r="P35">
        <v>0.22442999999999999</v>
      </c>
      <c r="Q35">
        <v>0.66973000000000005</v>
      </c>
      <c r="R35">
        <v>-5.0529999999999999E-2</v>
      </c>
      <c r="S35">
        <v>-8.2549999999999998E-2</v>
      </c>
      <c r="T35">
        <v>6.0049999999999999E-2</v>
      </c>
      <c r="U35">
        <v>0.26973999999999998</v>
      </c>
      <c r="V35" s="21">
        <v>1.2109999999999999E-2</v>
      </c>
      <c r="W35" s="26">
        <v>2.6259999999999999E-2</v>
      </c>
      <c r="X35" s="27">
        <v>-4.367E-2</v>
      </c>
      <c r="Y35" s="17">
        <v>-0.28833999999999999</v>
      </c>
      <c r="Z35" s="17">
        <v>-0.34494999999999998</v>
      </c>
      <c r="AA35" s="18">
        <v>4.0358599999999996</v>
      </c>
    </row>
    <row r="37" spans="3:27" x14ac:dyDescent="0.4">
      <c r="C37" s="10" t="s">
        <v>4</v>
      </c>
    </row>
    <row r="38" spans="3:27" x14ac:dyDescent="0.4">
      <c r="C38" s="11">
        <v>3.2580499999999999</v>
      </c>
      <c r="D38" s="12">
        <v>0.62573999999999996</v>
      </c>
      <c r="E38" s="12">
        <v>0.55464999999999998</v>
      </c>
      <c r="F38" s="12">
        <v>2.061E-2</v>
      </c>
      <c r="G38" s="12">
        <v>-9.2170000000000002E-2</v>
      </c>
      <c r="H38" s="13">
        <v>-0.12003</v>
      </c>
      <c r="I38">
        <v>-0.29326999999999998</v>
      </c>
      <c r="J38">
        <v>8.1790000000000002E-2</v>
      </c>
      <c r="K38">
        <v>-0.22550999999999999</v>
      </c>
      <c r="L38">
        <v>0.39604</v>
      </c>
      <c r="M38">
        <v>0.13825999999999999</v>
      </c>
      <c r="N38">
        <v>-0.22622</v>
      </c>
      <c r="P38">
        <v>2.68933</v>
      </c>
      <c r="Q38">
        <v>0.65673999999999999</v>
      </c>
      <c r="R38">
        <v>0.33159</v>
      </c>
      <c r="S38">
        <v>-1.6760000000000001E-2</v>
      </c>
      <c r="T38">
        <v>-6.3329999999999997E-2</v>
      </c>
      <c r="U38">
        <v>-7.918E-2</v>
      </c>
      <c r="V38">
        <v>-0.15728</v>
      </c>
      <c r="W38">
        <v>4.3529999999999999E-2</v>
      </c>
      <c r="X38">
        <v>-0.16494</v>
      </c>
      <c r="Y38">
        <v>0.29081000000000001</v>
      </c>
      <c r="Z38">
        <v>0.12828000000000001</v>
      </c>
      <c r="AA38">
        <v>-0.10025000000000001</v>
      </c>
    </row>
    <row r="39" spans="3:27" x14ac:dyDescent="0.4">
      <c r="C39" s="14">
        <v>0.62573999999999996</v>
      </c>
      <c r="D39" s="5">
        <v>4.9704300000000003</v>
      </c>
      <c r="E39" s="5">
        <v>-0.24030000000000001</v>
      </c>
      <c r="F39" s="5">
        <v>2.0000000000000001E-4</v>
      </c>
      <c r="G39" s="5">
        <v>-0.15397</v>
      </c>
      <c r="H39" s="15">
        <v>-0.19392999999999999</v>
      </c>
      <c r="I39">
        <v>8.183E-2</v>
      </c>
      <c r="J39">
        <v>-0.87380000000000002</v>
      </c>
      <c r="K39">
        <v>0.65656999999999999</v>
      </c>
      <c r="L39">
        <v>-0.40917999999999999</v>
      </c>
      <c r="M39">
        <v>-0.76707000000000003</v>
      </c>
      <c r="N39">
        <v>-0.71240000000000003</v>
      </c>
      <c r="P39">
        <v>0.65673999999999999</v>
      </c>
      <c r="Q39">
        <v>4.5214800000000004</v>
      </c>
      <c r="R39">
        <v>-0.24254999999999999</v>
      </c>
      <c r="S39">
        <v>-1.031E-2</v>
      </c>
      <c r="T39">
        <v>-8.0500000000000002E-2</v>
      </c>
      <c r="U39">
        <v>-8.8919999999999999E-2</v>
      </c>
      <c r="V39">
        <v>4.3639999999999998E-2</v>
      </c>
      <c r="W39">
        <v>-0.55794999999999995</v>
      </c>
      <c r="X39">
        <v>0.46883999999999998</v>
      </c>
      <c r="Y39">
        <v>-0.30841000000000002</v>
      </c>
      <c r="Z39">
        <v>-0.53376000000000001</v>
      </c>
      <c r="AA39">
        <v>-0.44157000000000002</v>
      </c>
    </row>
    <row r="40" spans="3:27" x14ac:dyDescent="0.4">
      <c r="C40" s="14">
        <v>0.55464999999999998</v>
      </c>
      <c r="D40" s="5">
        <v>-0.24030000000000001</v>
      </c>
      <c r="E40" s="5">
        <v>7.0177199999999997</v>
      </c>
      <c r="F40" s="5">
        <v>-3.6700000000000003E-2</v>
      </c>
      <c r="G40" s="5">
        <v>2.2610000000000002E-2</v>
      </c>
      <c r="H40" s="15">
        <v>0.12227</v>
      </c>
      <c r="I40">
        <v>-0.22509000000000001</v>
      </c>
      <c r="J40">
        <v>0.65939000000000003</v>
      </c>
      <c r="K40">
        <v>-0.40753</v>
      </c>
      <c r="L40">
        <v>0.44173000000000001</v>
      </c>
      <c r="M40">
        <v>0.43240000000000001</v>
      </c>
      <c r="N40">
        <v>0.3397</v>
      </c>
      <c r="P40">
        <v>0.33159</v>
      </c>
      <c r="Q40">
        <v>-0.24254999999999999</v>
      </c>
      <c r="R40">
        <v>5.4291700000000001</v>
      </c>
      <c r="S40">
        <v>-8.6249999999999993E-2</v>
      </c>
      <c r="T40">
        <v>-1.166E-2</v>
      </c>
      <c r="U40">
        <v>6.3460000000000003E-2</v>
      </c>
      <c r="V40">
        <v>-0.16488</v>
      </c>
      <c r="W40">
        <v>0.46967999999999999</v>
      </c>
      <c r="X40">
        <v>-0.35537999999999997</v>
      </c>
      <c r="Y40">
        <v>0.36825999999999998</v>
      </c>
      <c r="Z40">
        <v>0.36012</v>
      </c>
      <c r="AA40">
        <v>0.24329999999999999</v>
      </c>
    </row>
    <row r="41" spans="3:27" x14ac:dyDescent="0.4">
      <c r="C41" s="14">
        <v>2.061E-2</v>
      </c>
      <c r="D41" s="5">
        <v>2.0000000000000001E-4</v>
      </c>
      <c r="E41" s="5">
        <v>-3.6700000000000003E-2</v>
      </c>
      <c r="F41" s="5">
        <v>3.6815799999999999</v>
      </c>
      <c r="G41" s="5">
        <v>1.0845100000000001</v>
      </c>
      <c r="H41" s="15">
        <v>-0.10653</v>
      </c>
      <c r="I41">
        <v>-0.39648</v>
      </c>
      <c r="J41">
        <v>0.40861999999999998</v>
      </c>
      <c r="K41">
        <v>-0.44101000000000001</v>
      </c>
      <c r="L41">
        <v>0.44399</v>
      </c>
      <c r="M41">
        <v>0.56333999999999995</v>
      </c>
      <c r="N41">
        <v>0.14846999999999999</v>
      </c>
      <c r="P41">
        <v>-1.6760000000000001E-2</v>
      </c>
      <c r="Q41">
        <v>-1.031E-2</v>
      </c>
      <c r="R41">
        <v>-8.6249999999999993E-2</v>
      </c>
      <c r="S41">
        <v>3.4460600000000001</v>
      </c>
      <c r="T41">
        <v>0.84757000000000005</v>
      </c>
      <c r="U41">
        <v>-0.29627999999999999</v>
      </c>
      <c r="V41">
        <v>-0.29113</v>
      </c>
      <c r="W41">
        <v>0.30789</v>
      </c>
      <c r="X41">
        <v>-0.36767</v>
      </c>
      <c r="Y41">
        <v>0.39087</v>
      </c>
      <c r="Z41">
        <v>0.48997000000000002</v>
      </c>
      <c r="AA41">
        <v>0.13633000000000001</v>
      </c>
    </row>
    <row r="42" spans="3:27" x14ac:dyDescent="0.4">
      <c r="C42" s="14">
        <v>-9.2170000000000002E-2</v>
      </c>
      <c r="D42" s="5">
        <v>-0.15397</v>
      </c>
      <c r="E42" s="5">
        <v>2.2610000000000002E-2</v>
      </c>
      <c r="F42" s="5">
        <v>1.0845100000000001</v>
      </c>
      <c r="G42" s="5">
        <v>11.631030000000001</v>
      </c>
      <c r="H42" s="15">
        <v>-0.14737</v>
      </c>
      <c r="I42">
        <v>-0.13804</v>
      </c>
      <c r="J42">
        <v>0.77131000000000005</v>
      </c>
      <c r="K42">
        <v>-0.43303999999999998</v>
      </c>
      <c r="L42">
        <v>0.56442999999999999</v>
      </c>
      <c r="M42">
        <v>0.42531000000000002</v>
      </c>
      <c r="N42">
        <v>0.3397</v>
      </c>
      <c r="P42">
        <v>-6.3329999999999997E-2</v>
      </c>
      <c r="Q42">
        <v>-8.0500000000000002E-2</v>
      </c>
      <c r="R42">
        <v>-1.166E-2</v>
      </c>
      <c r="S42">
        <v>0.84757000000000005</v>
      </c>
      <c r="T42">
        <v>9.2074999999999996</v>
      </c>
      <c r="U42">
        <v>-0.13059999999999999</v>
      </c>
      <c r="V42">
        <v>-0.12839</v>
      </c>
      <c r="W42">
        <v>0.53483000000000003</v>
      </c>
      <c r="X42">
        <v>-0.36026999999999998</v>
      </c>
      <c r="Y42">
        <v>0.4904</v>
      </c>
      <c r="Z42">
        <v>0.32744000000000001</v>
      </c>
      <c r="AA42">
        <v>0.19399</v>
      </c>
    </row>
    <row r="43" spans="3:27" x14ac:dyDescent="0.4">
      <c r="C43" s="16">
        <v>-0.12003</v>
      </c>
      <c r="D43" s="17">
        <v>-0.19392999999999999</v>
      </c>
      <c r="E43" s="17">
        <v>0.12227</v>
      </c>
      <c r="F43" s="17">
        <v>-0.10653</v>
      </c>
      <c r="G43" s="17">
        <v>-0.14737</v>
      </c>
      <c r="H43" s="18">
        <v>4.4222900000000003</v>
      </c>
      <c r="I43">
        <v>0.22625999999999999</v>
      </c>
      <c r="J43">
        <v>0.71399000000000001</v>
      </c>
      <c r="K43">
        <v>-0.33826000000000001</v>
      </c>
      <c r="L43">
        <v>0.14904000000000001</v>
      </c>
      <c r="M43">
        <v>0.33772000000000002</v>
      </c>
      <c r="N43">
        <v>0.59357000000000004</v>
      </c>
      <c r="P43">
        <v>-7.918E-2</v>
      </c>
      <c r="Q43">
        <v>-8.8919999999999999E-2</v>
      </c>
      <c r="R43">
        <v>6.3460000000000003E-2</v>
      </c>
      <c r="S43">
        <v>-0.29627999999999999</v>
      </c>
      <c r="T43">
        <v>-0.13059999999999999</v>
      </c>
      <c r="U43">
        <v>4.05837</v>
      </c>
      <c r="V43">
        <v>0.10050000000000001</v>
      </c>
      <c r="W43">
        <v>0.44192999999999999</v>
      </c>
      <c r="X43">
        <v>-0.24295</v>
      </c>
      <c r="Y43">
        <v>0.13664000000000001</v>
      </c>
      <c r="Z43">
        <v>0.19353000000000001</v>
      </c>
      <c r="AA43">
        <v>0.30903000000000003</v>
      </c>
    </row>
    <row r="44" spans="3:27" x14ac:dyDescent="0.4">
      <c r="C44">
        <v>-0.29326999999999998</v>
      </c>
      <c r="D44">
        <v>8.183E-2</v>
      </c>
      <c r="E44">
        <v>-0.22509000000000001</v>
      </c>
      <c r="F44">
        <v>-0.39648</v>
      </c>
      <c r="G44">
        <v>-0.13804</v>
      </c>
      <c r="H44">
        <v>0.22625999999999999</v>
      </c>
      <c r="I44" s="11">
        <v>3.2529599999999999</v>
      </c>
      <c r="J44" s="12">
        <v>0.62858000000000003</v>
      </c>
      <c r="K44" s="12">
        <v>0.56047000000000002</v>
      </c>
      <c r="L44" s="12">
        <v>-1.536E-2</v>
      </c>
      <c r="M44" s="12">
        <v>9.2200000000000004E-2</v>
      </c>
      <c r="N44" s="13">
        <v>0.11495</v>
      </c>
      <c r="P44">
        <v>-0.15728</v>
      </c>
      <c r="Q44">
        <v>4.3639999999999998E-2</v>
      </c>
      <c r="R44">
        <v>-0.16488</v>
      </c>
      <c r="S44">
        <v>-0.29113</v>
      </c>
      <c r="T44">
        <v>-0.12839</v>
      </c>
      <c r="U44">
        <v>0.10050000000000001</v>
      </c>
      <c r="V44">
        <v>2.6872699999999998</v>
      </c>
      <c r="W44">
        <v>0.65839000000000003</v>
      </c>
      <c r="X44">
        <v>0.33324999999999999</v>
      </c>
      <c r="Y44">
        <v>1.6899999999999998E-2</v>
      </c>
      <c r="Z44">
        <v>6.1899999999999997E-2</v>
      </c>
      <c r="AA44">
        <v>7.7969999999999998E-2</v>
      </c>
    </row>
    <row r="45" spans="3:27" x14ac:dyDescent="0.4">
      <c r="C45">
        <v>8.1790000000000002E-2</v>
      </c>
      <c r="D45">
        <v>-0.87380000000000002</v>
      </c>
      <c r="E45">
        <v>0.65939000000000003</v>
      </c>
      <c r="F45">
        <v>0.40861999999999998</v>
      </c>
      <c r="G45">
        <v>0.77131000000000005</v>
      </c>
      <c r="H45">
        <v>0.71399000000000001</v>
      </c>
      <c r="I45" s="14">
        <v>0.62858000000000003</v>
      </c>
      <c r="J45" s="5">
        <v>4.9728700000000003</v>
      </c>
      <c r="K45" s="5">
        <v>-0.23899999999999999</v>
      </c>
      <c r="L45" s="5">
        <v>5.9000000000000003E-4</v>
      </c>
      <c r="M45" s="5">
        <v>0.14890999999999999</v>
      </c>
      <c r="N45" s="15">
        <v>0.18806999999999999</v>
      </c>
      <c r="P45">
        <v>4.3529999999999999E-2</v>
      </c>
      <c r="Q45">
        <v>-0.55794999999999995</v>
      </c>
      <c r="R45">
        <v>0.46967999999999999</v>
      </c>
      <c r="S45">
        <v>0.30789</v>
      </c>
      <c r="T45">
        <v>0.53483000000000003</v>
      </c>
      <c r="U45">
        <v>0.44192999999999999</v>
      </c>
      <c r="V45">
        <v>0.65839000000000003</v>
      </c>
      <c r="W45">
        <v>4.5232700000000001</v>
      </c>
      <c r="X45">
        <v>-0.24228</v>
      </c>
      <c r="Y45">
        <v>8.3300000000000006E-3</v>
      </c>
      <c r="Z45">
        <v>7.9649999999999999E-2</v>
      </c>
      <c r="AA45">
        <v>8.7739999999999999E-2</v>
      </c>
    </row>
    <row r="46" spans="3:27" x14ac:dyDescent="0.4">
      <c r="C46">
        <v>-0.22550999999999999</v>
      </c>
      <c r="D46">
        <v>0.65656999999999999</v>
      </c>
      <c r="E46">
        <v>-0.40753</v>
      </c>
      <c r="F46">
        <v>-0.44101000000000001</v>
      </c>
      <c r="G46">
        <v>-0.43303999999999998</v>
      </c>
      <c r="H46">
        <v>-0.33826000000000001</v>
      </c>
      <c r="I46" s="14">
        <v>0.56047000000000002</v>
      </c>
      <c r="J46" s="5">
        <v>-0.23899999999999999</v>
      </c>
      <c r="K46" s="5">
        <v>7.0117399999999996</v>
      </c>
      <c r="L46" s="5">
        <v>3.8690000000000002E-2</v>
      </c>
      <c r="M46" s="5">
        <v>-3.2050000000000002E-2</v>
      </c>
      <c r="N46" s="15">
        <v>-0.12095</v>
      </c>
      <c r="P46">
        <v>-0.16494</v>
      </c>
      <c r="Q46">
        <v>0.46883999999999998</v>
      </c>
      <c r="R46">
        <v>-0.35537999999999997</v>
      </c>
      <c r="S46">
        <v>-0.36767</v>
      </c>
      <c r="T46">
        <v>-0.36026999999999998</v>
      </c>
      <c r="U46">
        <v>-0.24295</v>
      </c>
      <c r="V46">
        <v>0.33324999999999999</v>
      </c>
      <c r="W46">
        <v>-0.24228</v>
      </c>
      <c r="X46">
        <v>5.42577</v>
      </c>
      <c r="Y46">
        <v>8.6650000000000005E-2</v>
      </c>
      <c r="Z46">
        <v>5.9500000000000004E-3</v>
      </c>
      <c r="AA46">
        <v>-6.3060000000000005E-2</v>
      </c>
    </row>
    <row r="47" spans="3:27" x14ac:dyDescent="0.4">
      <c r="C47">
        <v>0.39604</v>
      </c>
      <c r="D47">
        <v>-0.40917999999999999</v>
      </c>
      <c r="E47">
        <v>0.44173000000000001</v>
      </c>
      <c r="F47">
        <v>0.44399</v>
      </c>
      <c r="G47">
        <v>0.56442999999999999</v>
      </c>
      <c r="H47">
        <v>0.14904000000000001</v>
      </c>
      <c r="I47" s="14">
        <v>-1.536E-2</v>
      </c>
      <c r="J47" s="5">
        <v>5.9000000000000003E-4</v>
      </c>
      <c r="K47" s="5">
        <v>3.8690000000000002E-2</v>
      </c>
      <c r="L47" s="5">
        <v>3.66364</v>
      </c>
      <c r="M47" s="5">
        <v>1.0834999999999999</v>
      </c>
      <c r="N47" s="15">
        <v>-0.10449</v>
      </c>
      <c r="P47">
        <v>0.29081000000000001</v>
      </c>
      <c r="Q47">
        <v>-0.30841000000000002</v>
      </c>
      <c r="R47">
        <v>0.36825999999999998</v>
      </c>
      <c r="S47">
        <v>0.39087</v>
      </c>
      <c r="T47">
        <v>0.4904</v>
      </c>
      <c r="U47">
        <v>0.13664000000000001</v>
      </c>
      <c r="V47">
        <v>1.6899999999999998E-2</v>
      </c>
      <c r="W47">
        <v>8.3300000000000006E-3</v>
      </c>
      <c r="X47">
        <v>8.6650000000000005E-2</v>
      </c>
      <c r="Y47">
        <v>3.43872</v>
      </c>
      <c r="Z47">
        <v>0.84709999999999996</v>
      </c>
      <c r="AA47">
        <v>-0.29414000000000001</v>
      </c>
    </row>
    <row r="48" spans="3:27" x14ac:dyDescent="0.4">
      <c r="C48">
        <v>0.13825999999999999</v>
      </c>
      <c r="D48">
        <v>-0.76707000000000003</v>
      </c>
      <c r="E48">
        <v>0.43240000000000001</v>
      </c>
      <c r="F48">
        <v>0.56333999999999995</v>
      </c>
      <c r="G48">
        <v>0.42531000000000002</v>
      </c>
      <c r="H48">
        <v>0.33772000000000002</v>
      </c>
      <c r="I48" s="14">
        <v>9.2200000000000004E-2</v>
      </c>
      <c r="J48" s="5">
        <v>0.14890999999999999</v>
      </c>
      <c r="K48" s="5">
        <v>-3.2050000000000002E-2</v>
      </c>
      <c r="L48" s="5">
        <v>1.0834999999999999</v>
      </c>
      <c r="M48" s="5">
        <v>11.642239999999999</v>
      </c>
      <c r="N48" s="15">
        <v>-0.15734999999999999</v>
      </c>
      <c r="P48">
        <v>0.12828000000000001</v>
      </c>
      <c r="Q48">
        <v>-0.53376000000000001</v>
      </c>
      <c r="R48">
        <v>0.36012</v>
      </c>
      <c r="S48">
        <v>0.48997000000000002</v>
      </c>
      <c r="T48">
        <v>0.32744000000000001</v>
      </c>
      <c r="U48">
        <v>0.19353000000000001</v>
      </c>
      <c r="V48">
        <v>6.1899999999999997E-2</v>
      </c>
      <c r="W48">
        <v>7.9649999999999999E-2</v>
      </c>
      <c r="X48">
        <v>5.9500000000000004E-3</v>
      </c>
      <c r="Y48">
        <v>0.84709999999999996</v>
      </c>
      <c r="Z48">
        <v>9.21068</v>
      </c>
      <c r="AA48">
        <v>-0.13364000000000001</v>
      </c>
    </row>
    <row r="49" spans="3:27" x14ac:dyDescent="0.4">
      <c r="C49">
        <v>-0.22622</v>
      </c>
      <c r="D49">
        <v>-0.71240000000000003</v>
      </c>
      <c r="E49">
        <v>0.3397</v>
      </c>
      <c r="F49">
        <v>0.14846999999999999</v>
      </c>
      <c r="G49">
        <v>0.3397</v>
      </c>
      <c r="H49">
        <v>0.59357000000000004</v>
      </c>
      <c r="I49" s="16">
        <v>0.11495</v>
      </c>
      <c r="J49" s="17">
        <v>0.18806999999999999</v>
      </c>
      <c r="K49" s="17">
        <v>-0.12095</v>
      </c>
      <c r="L49" s="17">
        <v>-0.10449</v>
      </c>
      <c r="M49" s="17">
        <v>-0.15734999999999999</v>
      </c>
      <c r="N49" s="18">
        <v>4.4155499999999996</v>
      </c>
      <c r="P49">
        <v>-0.10025000000000001</v>
      </c>
      <c r="Q49">
        <v>-0.44157000000000002</v>
      </c>
      <c r="R49">
        <v>0.24329999999999999</v>
      </c>
      <c r="S49">
        <v>0.13633000000000001</v>
      </c>
      <c r="T49">
        <v>0.19399</v>
      </c>
      <c r="U49">
        <v>0.30903000000000003</v>
      </c>
      <c r="V49">
        <v>7.7969999999999998E-2</v>
      </c>
      <c r="W49">
        <v>8.7739999999999999E-2</v>
      </c>
      <c r="X49">
        <v>-6.3060000000000005E-2</v>
      </c>
      <c r="Y49">
        <v>-0.29414000000000001</v>
      </c>
      <c r="Z49">
        <v>-0.13364000000000001</v>
      </c>
      <c r="AA49">
        <v>4.0561699999999998</v>
      </c>
    </row>
    <row r="51" spans="3:27" x14ac:dyDescent="0.4">
      <c r="C51" s="10" t="s">
        <v>52</v>
      </c>
    </row>
    <row r="52" spans="3:27" x14ac:dyDescent="0.4">
      <c r="C52" s="11">
        <v>1.5430999999999999</v>
      </c>
      <c r="D52" s="12">
        <v>0.46490999999999999</v>
      </c>
      <c r="E52" s="12">
        <v>-0.22550000000000001</v>
      </c>
      <c r="F52" s="12">
        <v>-1.83E-3</v>
      </c>
      <c r="G52" s="12">
        <v>6.3600000000000002E-3</v>
      </c>
      <c r="H52" s="13">
        <v>-1.75E-3</v>
      </c>
      <c r="I52">
        <v>6.8000000000000005E-4</v>
      </c>
      <c r="J52">
        <v>5.0000000000000001E-4</v>
      </c>
      <c r="K52">
        <v>1E-3</v>
      </c>
      <c r="L52">
        <v>-1.1900000000000001E-3</v>
      </c>
      <c r="M52">
        <v>-3.8500000000000001E-3</v>
      </c>
      <c r="N52">
        <v>1.1999999999999999E-3</v>
      </c>
    </row>
    <row r="53" spans="3:27" x14ac:dyDescent="0.4">
      <c r="C53" s="14">
        <v>0.46490999999999999</v>
      </c>
      <c r="D53" s="5">
        <v>4.9984900000000003</v>
      </c>
      <c r="E53" s="5">
        <v>-0.41270000000000001</v>
      </c>
      <c r="F53" s="5">
        <v>-6.9699999999999996E-3</v>
      </c>
      <c r="G53" s="5">
        <v>-2.1099999999999999E-3</v>
      </c>
      <c r="H53" s="15">
        <v>3.4299999999999999E-3</v>
      </c>
      <c r="I53">
        <v>5.1000000000000004E-4</v>
      </c>
      <c r="J53">
        <v>-7.2000000000000005E-4</v>
      </c>
      <c r="K53">
        <v>-2.0100000000000001E-3</v>
      </c>
      <c r="L53">
        <v>-6.6E-4</v>
      </c>
      <c r="M53">
        <v>1.24E-3</v>
      </c>
      <c r="N53">
        <v>4.8999999999999998E-4</v>
      </c>
    </row>
    <row r="54" spans="3:27" x14ac:dyDescent="0.4">
      <c r="C54" s="14">
        <v>-0.22550000000000001</v>
      </c>
      <c r="D54" s="5">
        <v>-0.41270000000000001</v>
      </c>
      <c r="E54" s="5">
        <v>6.4479499999999996</v>
      </c>
      <c r="F54" s="5">
        <v>-5.7299999999999999E-3</v>
      </c>
      <c r="G54" s="5">
        <v>1E-3</v>
      </c>
      <c r="H54" s="15">
        <v>2.64E-3</v>
      </c>
      <c r="I54">
        <v>1.01E-3</v>
      </c>
      <c r="J54">
        <v>-2E-3</v>
      </c>
      <c r="K54">
        <v>-3.3500000000000001E-3</v>
      </c>
      <c r="L54">
        <v>-7.5599999999999999E-3</v>
      </c>
      <c r="M54">
        <v>-1.1100000000000001E-3</v>
      </c>
      <c r="N54">
        <v>1.8699999999999999E-3</v>
      </c>
    </row>
    <row r="55" spans="3:27" x14ac:dyDescent="0.4">
      <c r="C55" s="14">
        <v>-1.83E-3</v>
      </c>
      <c r="D55" s="5">
        <v>-6.9699999999999996E-3</v>
      </c>
      <c r="E55" s="5">
        <v>-5.7299999999999999E-3</v>
      </c>
      <c r="F55" s="5">
        <v>3.7412999999999998</v>
      </c>
      <c r="G55" s="5">
        <v>1.06715</v>
      </c>
      <c r="H55" s="15">
        <v>-0.19667999999999999</v>
      </c>
      <c r="I55">
        <v>1.2600000000000001E-3</v>
      </c>
      <c r="J55">
        <v>6.2E-4</v>
      </c>
      <c r="K55">
        <v>7.5700000000000003E-3</v>
      </c>
      <c r="L55">
        <v>-2.96E-3</v>
      </c>
      <c r="M55">
        <v>-2.5000000000000001E-3</v>
      </c>
      <c r="N55">
        <v>1.3600000000000001E-3</v>
      </c>
    </row>
    <row r="56" spans="3:27" x14ac:dyDescent="0.4">
      <c r="C56" s="14">
        <v>6.3600000000000002E-3</v>
      </c>
      <c r="D56" s="5">
        <v>-2.1099999999999999E-3</v>
      </c>
      <c r="E56" s="5">
        <v>1E-3</v>
      </c>
      <c r="F56" s="5">
        <v>1.06715</v>
      </c>
      <c r="G56" s="5">
        <v>10.35933</v>
      </c>
      <c r="H56" s="15">
        <v>0.13821</v>
      </c>
      <c r="I56">
        <v>3.8500000000000001E-3</v>
      </c>
      <c r="J56">
        <v>-1.2700000000000001E-3</v>
      </c>
      <c r="K56">
        <v>1.1199999999999999E-3</v>
      </c>
      <c r="L56">
        <v>-2.4599999999999999E-3</v>
      </c>
      <c r="M56">
        <v>-1.209E-2</v>
      </c>
      <c r="N56">
        <v>1.09E-2</v>
      </c>
    </row>
    <row r="57" spans="3:27" x14ac:dyDescent="0.4">
      <c r="C57" s="16">
        <v>-1.75E-3</v>
      </c>
      <c r="D57" s="17">
        <v>3.4299999999999999E-3</v>
      </c>
      <c r="E57" s="17">
        <v>2.64E-3</v>
      </c>
      <c r="F57" s="17">
        <v>-0.19667999999999999</v>
      </c>
      <c r="G57" s="17">
        <v>0.13821</v>
      </c>
      <c r="H57" s="18">
        <v>4.6425999999999998</v>
      </c>
      <c r="I57">
        <v>-1.2199999999999999E-3</v>
      </c>
      <c r="J57">
        <v>-4.8999999999999998E-4</v>
      </c>
      <c r="K57">
        <v>-1.8799999999999999E-3</v>
      </c>
      <c r="L57">
        <v>1.3799999999999999E-3</v>
      </c>
      <c r="M57">
        <v>1.093E-2</v>
      </c>
      <c r="N57">
        <v>-8.0000000000000004E-4</v>
      </c>
    </row>
    <row r="58" spans="3:27" x14ac:dyDescent="0.4">
      <c r="C58">
        <v>6.8000000000000005E-4</v>
      </c>
      <c r="D58">
        <v>5.1000000000000004E-4</v>
      </c>
      <c r="E58">
        <v>1.01E-3</v>
      </c>
      <c r="F58">
        <v>1.2600000000000001E-3</v>
      </c>
      <c r="G58">
        <v>3.8500000000000001E-3</v>
      </c>
      <c r="H58">
        <v>-1.2199999999999999E-3</v>
      </c>
      <c r="I58" s="11">
        <v>1.5433399999999999</v>
      </c>
      <c r="J58" s="12">
        <v>0.46472999999999998</v>
      </c>
      <c r="K58" s="12">
        <v>-0.21987000000000001</v>
      </c>
      <c r="L58" s="12">
        <v>1.6100000000000001E-3</v>
      </c>
      <c r="M58" s="12">
        <v>-7.1500000000000001E-3</v>
      </c>
      <c r="N58" s="13">
        <v>1.6900000000000001E-3</v>
      </c>
    </row>
    <row r="59" spans="3:27" x14ac:dyDescent="0.4">
      <c r="C59">
        <v>5.0000000000000001E-4</v>
      </c>
      <c r="D59">
        <v>-7.2000000000000005E-4</v>
      </c>
      <c r="E59">
        <v>-2E-3</v>
      </c>
      <c r="F59">
        <v>6.2E-4</v>
      </c>
      <c r="G59">
        <v>-1.2700000000000001E-3</v>
      </c>
      <c r="H59">
        <v>-4.8999999999999998E-4</v>
      </c>
      <c r="I59" s="14">
        <v>0.46472999999999998</v>
      </c>
      <c r="J59" s="5">
        <v>5.0050600000000003</v>
      </c>
      <c r="K59" s="5">
        <v>-0.41969000000000001</v>
      </c>
      <c r="L59" s="5">
        <v>9.2099999999999994E-3</v>
      </c>
      <c r="M59" s="5">
        <v>3.16E-3</v>
      </c>
      <c r="N59" s="15">
        <v>-3.5500000000000002E-3</v>
      </c>
    </row>
    <row r="60" spans="3:27" x14ac:dyDescent="0.4">
      <c r="C60">
        <v>1E-3</v>
      </c>
      <c r="D60">
        <v>-2.0100000000000001E-3</v>
      </c>
      <c r="E60">
        <v>-3.3500000000000001E-3</v>
      </c>
      <c r="F60">
        <v>7.5700000000000003E-3</v>
      </c>
      <c r="G60">
        <v>1.1199999999999999E-3</v>
      </c>
      <c r="H60">
        <v>-1.8799999999999999E-3</v>
      </c>
      <c r="I60" s="14">
        <v>-0.21987000000000001</v>
      </c>
      <c r="J60" s="5">
        <v>-0.41969000000000001</v>
      </c>
      <c r="K60" s="5">
        <v>6.4469399999999997</v>
      </c>
      <c r="L60" s="5">
        <v>8.8500000000000002E-3</v>
      </c>
      <c r="M60" s="5">
        <v>-8.7399999999999995E-3</v>
      </c>
      <c r="N60" s="15">
        <v>-2.5699999999999998E-3</v>
      </c>
    </row>
    <row r="61" spans="3:27" x14ac:dyDescent="0.4">
      <c r="C61">
        <v>-1.1900000000000001E-3</v>
      </c>
      <c r="D61">
        <v>-6.6E-4</v>
      </c>
      <c r="E61">
        <v>-7.5599999999999999E-3</v>
      </c>
      <c r="F61">
        <v>-2.96E-3</v>
      </c>
      <c r="G61">
        <v>-2.4599999999999999E-3</v>
      </c>
      <c r="H61">
        <v>1.3799999999999999E-3</v>
      </c>
      <c r="I61" s="14">
        <v>1.6100000000000001E-3</v>
      </c>
      <c r="J61" s="5">
        <v>9.2099999999999994E-3</v>
      </c>
      <c r="K61" s="5">
        <v>8.8500000000000002E-3</v>
      </c>
      <c r="L61" s="5">
        <v>3.73332</v>
      </c>
      <c r="M61" s="5">
        <v>1.0622799999999999</v>
      </c>
      <c r="N61" s="15">
        <v>-0.19828000000000001</v>
      </c>
    </row>
    <row r="62" spans="3:27" x14ac:dyDescent="0.4">
      <c r="C62">
        <v>-3.8500000000000001E-3</v>
      </c>
      <c r="D62">
        <v>1.24E-3</v>
      </c>
      <c r="E62">
        <v>-1.1100000000000001E-3</v>
      </c>
      <c r="F62">
        <v>-2.5000000000000001E-3</v>
      </c>
      <c r="G62">
        <v>-1.209E-2</v>
      </c>
      <c r="H62">
        <v>1.093E-2</v>
      </c>
      <c r="I62" s="14">
        <v>-7.1500000000000001E-3</v>
      </c>
      <c r="J62" s="5">
        <v>3.16E-3</v>
      </c>
      <c r="K62" s="5">
        <v>-8.7399999999999995E-3</v>
      </c>
      <c r="L62" s="5">
        <v>1.0622799999999999</v>
      </c>
      <c r="M62" s="5">
        <v>10.36877</v>
      </c>
      <c r="N62" s="15">
        <v>0.14202000000000001</v>
      </c>
    </row>
    <row r="63" spans="3:27" x14ac:dyDescent="0.4">
      <c r="C63">
        <v>1.1999999999999999E-3</v>
      </c>
      <c r="D63">
        <v>4.8999999999999998E-4</v>
      </c>
      <c r="E63">
        <v>1.8699999999999999E-3</v>
      </c>
      <c r="F63">
        <v>1.3600000000000001E-3</v>
      </c>
      <c r="G63">
        <v>1.09E-2</v>
      </c>
      <c r="H63">
        <v>-8.0000000000000004E-4</v>
      </c>
      <c r="I63" s="16">
        <v>1.6900000000000001E-3</v>
      </c>
      <c r="J63" s="17">
        <v>-3.5500000000000002E-3</v>
      </c>
      <c r="K63" s="17">
        <v>-2.5699999999999998E-3</v>
      </c>
      <c r="L63" s="17">
        <v>-0.19828000000000001</v>
      </c>
      <c r="M63" s="17">
        <v>0.14202000000000001</v>
      </c>
      <c r="N63" s="18">
        <v>4.6483699999999999</v>
      </c>
    </row>
    <row r="66" spans="3:14" x14ac:dyDescent="0.4">
      <c r="C66" s="10" t="s">
        <v>98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3:14" x14ac:dyDescent="0.4">
      <c r="C67" s="1">
        <v>2.9031400000000001</v>
      </c>
      <c r="D67" s="2">
        <v>0.67042999999999997</v>
      </c>
      <c r="E67" s="2">
        <v>0.57279000000000002</v>
      </c>
      <c r="F67" s="2">
        <v>7.1370000000000003E-2</v>
      </c>
      <c r="G67" s="2">
        <v>0.11360000000000001</v>
      </c>
      <c r="H67" s="3">
        <v>1.8249999999999999E-2</v>
      </c>
      <c r="I67" s="12">
        <v>3.3529999999999997E-2</v>
      </c>
      <c r="J67" s="12">
        <v>-2.1690000000000001E-2</v>
      </c>
      <c r="K67" s="12">
        <v>-0.25063000000000002</v>
      </c>
      <c r="L67" s="12">
        <v>0.26719999999999999</v>
      </c>
      <c r="M67" s="12">
        <v>-0.16014999999999999</v>
      </c>
      <c r="N67" s="13">
        <v>1.8450000000000001E-2</v>
      </c>
    </row>
    <row r="68" spans="3:14" x14ac:dyDescent="0.4">
      <c r="C68" s="4">
        <v>0.67042999999999997</v>
      </c>
      <c r="D68" s="5">
        <v>4.6539400000000004</v>
      </c>
      <c r="E68" s="5">
        <v>-0.18767</v>
      </c>
      <c r="F68" s="5">
        <v>-8.2830000000000001E-2</v>
      </c>
      <c r="G68" s="5">
        <v>-0.11216</v>
      </c>
      <c r="H68" s="6">
        <v>7.6329999999999995E-2</v>
      </c>
      <c r="I68" s="5">
        <v>-4.895E-2</v>
      </c>
      <c r="J68" s="5">
        <v>-0.12013</v>
      </c>
      <c r="K68" s="5">
        <v>0.60290999999999995</v>
      </c>
      <c r="L68" s="5">
        <v>-0.20859</v>
      </c>
      <c r="M68" s="5">
        <v>0.49381000000000003</v>
      </c>
      <c r="N68" s="15">
        <v>6.9220000000000004E-2</v>
      </c>
    </row>
    <row r="69" spans="3:14" x14ac:dyDescent="0.4">
      <c r="C69" s="4">
        <v>0.57279000000000002</v>
      </c>
      <c r="D69" s="5">
        <v>-0.18767</v>
      </c>
      <c r="E69" s="5">
        <v>6.3124099999999999</v>
      </c>
      <c r="F69" s="5">
        <v>7.9570000000000002E-2</v>
      </c>
      <c r="G69" s="5">
        <v>-1.1476200000000001</v>
      </c>
      <c r="H69" s="6">
        <v>0.13066</v>
      </c>
      <c r="I69" s="5">
        <v>-1.4970000000000001E-2</v>
      </c>
      <c r="J69" s="5">
        <v>-0.39517999999999998</v>
      </c>
      <c r="K69" s="5">
        <v>1.1628099999999999</v>
      </c>
      <c r="L69" s="5">
        <v>-0.16819999999999999</v>
      </c>
      <c r="M69" s="5">
        <v>1.43601</v>
      </c>
      <c r="N69" s="15">
        <v>0.48411999999999999</v>
      </c>
    </row>
    <row r="70" spans="3:14" x14ac:dyDescent="0.4">
      <c r="C70" s="4">
        <v>7.1370000000000003E-2</v>
      </c>
      <c r="D70" s="5">
        <v>-8.2830000000000001E-2</v>
      </c>
      <c r="E70" s="5">
        <v>7.9570000000000002E-2</v>
      </c>
      <c r="F70" s="5">
        <v>3.40482</v>
      </c>
      <c r="G70" s="5">
        <v>1.0969899999999999</v>
      </c>
      <c r="H70" s="6">
        <v>-9.1850000000000001E-2</v>
      </c>
      <c r="I70" s="5">
        <v>1.33E-3</v>
      </c>
      <c r="J70" s="5">
        <v>-4.1700000000000001E-2</v>
      </c>
      <c r="K70" s="5">
        <v>0.60063999999999995</v>
      </c>
      <c r="L70" s="5">
        <v>-5.525E-2</v>
      </c>
      <c r="M70" s="5">
        <v>0.59143999999999997</v>
      </c>
      <c r="N70" s="15">
        <v>4.5960000000000001E-2</v>
      </c>
    </row>
    <row r="71" spans="3:14" x14ac:dyDescent="0.4">
      <c r="C71" s="4">
        <v>0.11360000000000001</v>
      </c>
      <c r="D71" s="5">
        <v>-0.11216</v>
      </c>
      <c r="E71" s="5">
        <v>-1.1476200000000001</v>
      </c>
      <c r="F71" s="5">
        <v>1.0969899999999999</v>
      </c>
      <c r="G71" s="5">
        <v>10.139720000000001</v>
      </c>
      <c r="H71" s="6">
        <v>-0.34004000000000001</v>
      </c>
      <c r="I71" s="5">
        <v>-4.6609999999999999E-2</v>
      </c>
      <c r="J71" s="5">
        <v>-0.70467999999999997</v>
      </c>
      <c r="K71" s="5">
        <v>1.2761499999999999</v>
      </c>
      <c r="L71" s="5">
        <v>-0.31114000000000003</v>
      </c>
      <c r="M71" s="5">
        <v>1.78721</v>
      </c>
      <c r="N71" s="15">
        <v>0.86248000000000002</v>
      </c>
    </row>
    <row r="72" spans="3:14" x14ac:dyDescent="0.4">
      <c r="C72" s="7">
        <v>1.8249999999999999E-2</v>
      </c>
      <c r="D72" s="8">
        <v>7.6329999999999995E-2</v>
      </c>
      <c r="E72" s="8">
        <v>0.13066</v>
      </c>
      <c r="F72" s="8">
        <v>-9.1850000000000001E-2</v>
      </c>
      <c r="G72" s="8">
        <v>-0.34004000000000001</v>
      </c>
      <c r="H72" s="9">
        <v>3.83697</v>
      </c>
      <c r="I72" s="5">
        <v>7.5850000000000001E-2</v>
      </c>
      <c r="J72" s="5">
        <v>0.21876000000000001</v>
      </c>
      <c r="K72" s="5">
        <v>-0.17133999999999999</v>
      </c>
      <c r="L72" s="5">
        <v>8.9090000000000003E-2</v>
      </c>
      <c r="M72" s="5">
        <v>-0.21551000000000001</v>
      </c>
      <c r="N72" s="15">
        <v>-8.3229999999999998E-2</v>
      </c>
    </row>
    <row r="73" spans="3:14" x14ac:dyDescent="0.4">
      <c r="C73">
        <v>3.3529999999999997E-2</v>
      </c>
      <c r="D73">
        <v>-4.895E-2</v>
      </c>
      <c r="E73">
        <v>-1.4970000000000001E-2</v>
      </c>
      <c r="F73">
        <v>1.33E-3</v>
      </c>
      <c r="G73">
        <v>-4.6609999999999999E-2</v>
      </c>
      <c r="H73">
        <v>7.5850000000000001E-2</v>
      </c>
      <c r="I73" s="1">
        <v>2.1696</v>
      </c>
      <c r="J73" s="2">
        <v>0.40549000000000002</v>
      </c>
      <c r="K73" s="2">
        <v>-7.2040000000000007E-2</v>
      </c>
      <c r="L73" s="2">
        <v>0.22031999999999999</v>
      </c>
      <c r="M73" s="2">
        <v>-0.52627999999999997</v>
      </c>
      <c r="N73" s="3">
        <v>0.23041</v>
      </c>
    </row>
    <row r="74" spans="3:14" x14ac:dyDescent="0.4">
      <c r="C74">
        <v>-2.1690000000000001E-2</v>
      </c>
      <c r="D74">
        <v>-0.12013</v>
      </c>
      <c r="E74">
        <v>-0.39517999999999998</v>
      </c>
      <c r="F74">
        <v>-4.1700000000000001E-2</v>
      </c>
      <c r="G74">
        <v>-0.70467999999999997</v>
      </c>
      <c r="H74">
        <v>0.21876000000000001</v>
      </c>
      <c r="I74" s="4">
        <v>0.40549000000000002</v>
      </c>
      <c r="J74" s="5">
        <v>5.14961</v>
      </c>
      <c r="K74" s="5">
        <v>3.7760000000000002E-2</v>
      </c>
      <c r="L74" s="5">
        <v>0.25538</v>
      </c>
      <c r="M74" s="5">
        <v>-0.61551</v>
      </c>
      <c r="N74" s="6">
        <v>0.16642000000000001</v>
      </c>
    </row>
    <row r="75" spans="3:14" x14ac:dyDescent="0.4">
      <c r="C75">
        <v>-0.25063000000000002</v>
      </c>
      <c r="D75">
        <v>0.60290999999999995</v>
      </c>
      <c r="E75">
        <v>1.1628099999999999</v>
      </c>
      <c r="F75">
        <v>0.60063999999999995</v>
      </c>
      <c r="G75">
        <v>1.2761499999999999</v>
      </c>
      <c r="H75">
        <v>-0.17133999999999999</v>
      </c>
      <c r="I75" s="4">
        <v>-7.2040000000000007E-2</v>
      </c>
      <c r="J75" s="5">
        <v>3.7760000000000002E-2</v>
      </c>
      <c r="K75" s="5">
        <v>6.9341799999999996</v>
      </c>
      <c r="L75" s="5">
        <v>-0.27695999999999998</v>
      </c>
      <c r="M75" s="5">
        <v>1.1692199999999999</v>
      </c>
      <c r="N75" s="6">
        <v>0.51429999999999998</v>
      </c>
    </row>
    <row r="76" spans="3:14" x14ac:dyDescent="0.4">
      <c r="C76">
        <v>0.26719999999999999</v>
      </c>
      <c r="D76">
        <v>-0.20859</v>
      </c>
      <c r="E76">
        <v>-0.16819999999999999</v>
      </c>
      <c r="F76">
        <v>-5.525E-2</v>
      </c>
      <c r="G76">
        <v>-0.31114000000000003</v>
      </c>
      <c r="H76">
        <v>8.9090000000000003E-2</v>
      </c>
      <c r="I76" s="4">
        <v>0.22031999999999999</v>
      </c>
      <c r="J76" s="5">
        <v>0.25538</v>
      </c>
      <c r="K76" s="5">
        <v>-0.27695999999999998</v>
      </c>
      <c r="L76" s="5">
        <v>3.69747</v>
      </c>
      <c r="M76" s="5">
        <v>0.97133000000000003</v>
      </c>
      <c r="N76" s="6">
        <v>0.15390000000000001</v>
      </c>
    </row>
    <row r="77" spans="3:14" x14ac:dyDescent="0.4">
      <c r="C77">
        <v>-0.16014999999999999</v>
      </c>
      <c r="D77">
        <v>0.49381000000000003</v>
      </c>
      <c r="E77">
        <v>1.43601</v>
      </c>
      <c r="F77">
        <v>0.59143999999999997</v>
      </c>
      <c r="G77">
        <v>1.78721</v>
      </c>
      <c r="H77">
        <v>-0.21551000000000001</v>
      </c>
      <c r="I77" s="4">
        <v>-0.52627999999999997</v>
      </c>
      <c r="J77" s="5">
        <v>-0.61551</v>
      </c>
      <c r="K77" s="5">
        <v>1.1692199999999999</v>
      </c>
      <c r="L77" s="5">
        <v>0.97133000000000003</v>
      </c>
      <c r="M77" s="5">
        <v>11.92024</v>
      </c>
      <c r="N77" s="6">
        <v>0.65349000000000002</v>
      </c>
    </row>
    <row r="78" spans="3:14" x14ac:dyDescent="0.4">
      <c r="C78">
        <v>1.8450000000000001E-2</v>
      </c>
      <c r="D78">
        <v>6.9220000000000004E-2</v>
      </c>
      <c r="E78">
        <v>0.48411999999999999</v>
      </c>
      <c r="F78">
        <v>4.5960000000000001E-2</v>
      </c>
      <c r="G78">
        <v>0.86248000000000002</v>
      </c>
      <c r="H78">
        <v>-8.3229999999999998E-2</v>
      </c>
      <c r="I78" s="7">
        <v>0.23041</v>
      </c>
      <c r="J78" s="8">
        <v>0.16642000000000001</v>
      </c>
      <c r="K78" s="8">
        <v>0.51429999999999998</v>
      </c>
      <c r="L78" s="8">
        <v>0.15390000000000001</v>
      </c>
      <c r="M78" s="8">
        <v>0.65349000000000002</v>
      </c>
      <c r="N78" s="9">
        <v>4.7754899999999996</v>
      </c>
    </row>
    <row r="80" spans="3:14" x14ac:dyDescent="0.4">
      <c r="H80" t="s">
        <v>99</v>
      </c>
      <c r="I80">
        <v>1</v>
      </c>
      <c r="J80">
        <v>1</v>
      </c>
      <c r="K80">
        <v>0</v>
      </c>
      <c r="L80">
        <v>1</v>
      </c>
      <c r="M80">
        <v>1</v>
      </c>
      <c r="N80">
        <v>0</v>
      </c>
    </row>
    <row r="81" spans="3:14" x14ac:dyDescent="0.4">
      <c r="C81">
        <v>2.9031400000000001</v>
      </c>
      <c r="D81">
        <v>0.67042999999999997</v>
      </c>
      <c r="E81">
        <v>0.57279000000000002</v>
      </c>
      <c r="F81">
        <v>7.1370000000000003E-2</v>
      </c>
      <c r="G81">
        <v>0.11360000000000001</v>
      </c>
      <c r="H81">
        <v>1.8249999999999999E-2</v>
      </c>
      <c r="I81" s="11">
        <v>-3.3529999999999997E-2</v>
      </c>
      <c r="J81" s="12">
        <v>2.1690000000000001E-2</v>
      </c>
      <c r="K81" s="12">
        <v>-0.25063000000000002</v>
      </c>
      <c r="L81" s="12">
        <v>-0.26719999999999999</v>
      </c>
      <c r="M81" s="12">
        <v>0.16014999999999999</v>
      </c>
      <c r="N81" s="13">
        <v>1.8450000000000001E-2</v>
      </c>
    </row>
    <row r="82" spans="3:14" x14ac:dyDescent="0.4">
      <c r="C82">
        <v>0.67042999999999997</v>
      </c>
      <c r="D82">
        <v>4.6539400000000004</v>
      </c>
      <c r="E82">
        <v>-0.18767</v>
      </c>
      <c r="F82">
        <v>-8.2830000000000001E-2</v>
      </c>
      <c r="G82">
        <v>-0.11216</v>
      </c>
      <c r="H82">
        <v>7.6329999999999995E-2</v>
      </c>
      <c r="I82" s="14">
        <v>4.895E-2</v>
      </c>
      <c r="J82" s="5">
        <v>0.12013</v>
      </c>
      <c r="K82" s="5">
        <v>0.60290999999999995</v>
      </c>
      <c r="L82" s="5">
        <v>0.20859</v>
      </c>
      <c r="M82" s="5">
        <v>-0.49381000000000003</v>
      </c>
      <c r="N82" s="15">
        <v>6.9220000000000004E-2</v>
      </c>
    </row>
    <row r="83" spans="3:14" x14ac:dyDescent="0.4">
      <c r="C83">
        <v>0.57279000000000002</v>
      </c>
      <c r="D83">
        <v>-0.18767</v>
      </c>
      <c r="E83">
        <v>6.3124099999999999</v>
      </c>
      <c r="F83">
        <v>7.9570000000000002E-2</v>
      </c>
      <c r="G83">
        <v>-1.1476200000000001</v>
      </c>
      <c r="H83">
        <v>0.13066</v>
      </c>
      <c r="I83" s="14">
        <v>1.4970000000000001E-2</v>
      </c>
      <c r="J83" s="5">
        <v>0.39517999999999998</v>
      </c>
      <c r="K83" s="5">
        <v>1.1628099999999999</v>
      </c>
      <c r="L83" s="5">
        <v>0.16819999999999999</v>
      </c>
      <c r="M83" s="5">
        <v>-1.43601</v>
      </c>
      <c r="N83" s="15">
        <v>0.48411999999999999</v>
      </c>
    </row>
    <row r="84" spans="3:14" x14ac:dyDescent="0.4">
      <c r="C84">
        <v>7.1370000000000003E-2</v>
      </c>
      <c r="D84">
        <v>-8.2830000000000001E-2</v>
      </c>
      <c r="E84">
        <v>7.9570000000000002E-2</v>
      </c>
      <c r="F84">
        <v>3.40482</v>
      </c>
      <c r="G84">
        <v>1.0969899999999999</v>
      </c>
      <c r="H84">
        <v>-9.1850000000000001E-2</v>
      </c>
      <c r="I84" s="14">
        <v>-1.33E-3</v>
      </c>
      <c r="J84" s="5">
        <v>4.1700000000000001E-2</v>
      </c>
      <c r="K84" s="5">
        <v>0.60063999999999995</v>
      </c>
      <c r="L84" s="5">
        <v>5.525E-2</v>
      </c>
      <c r="M84" s="5">
        <v>-0.59143999999999997</v>
      </c>
      <c r="N84" s="15">
        <v>4.5960000000000001E-2</v>
      </c>
    </row>
    <row r="85" spans="3:14" x14ac:dyDescent="0.4">
      <c r="C85">
        <v>0.11360000000000001</v>
      </c>
      <c r="D85">
        <v>-0.11216</v>
      </c>
      <c r="E85">
        <v>-1.1476200000000001</v>
      </c>
      <c r="F85">
        <v>1.0969899999999999</v>
      </c>
      <c r="G85">
        <v>10.139720000000001</v>
      </c>
      <c r="H85">
        <v>-0.34004000000000001</v>
      </c>
      <c r="I85" s="14">
        <v>4.6609999999999999E-2</v>
      </c>
      <c r="J85" s="5">
        <v>0.70467999999999997</v>
      </c>
      <c r="K85" s="5">
        <v>1.2761499999999999</v>
      </c>
      <c r="L85" s="5">
        <v>0.31114000000000003</v>
      </c>
      <c r="M85" s="5">
        <v>-1.78721</v>
      </c>
      <c r="N85" s="15">
        <v>0.86248000000000002</v>
      </c>
    </row>
    <row r="86" spans="3:14" x14ac:dyDescent="0.4">
      <c r="C86">
        <v>1.8249999999999999E-2</v>
      </c>
      <c r="D86">
        <v>7.6329999999999995E-2</v>
      </c>
      <c r="E86">
        <v>0.13066</v>
      </c>
      <c r="F86">
        <v>-9.1850000000000001E-2</v>
      </c>
      <c r="G86">
        <v>-0.34004000000000001</v>
      </c>
      <c r="H86">
        <v>3.83697</v>
      </c>
      <c r="I86" s="16">
        <v>-7.5850000000000001E-2</v>
      </c>
      <c r="J86" s="17">
        <v>-0.21876000000000001</v>
      </c>
      <c r="K86" s="17">
        <v>-0.17133999999999999</v>
      </c>
      <c r="L86" s="17">
        <v>-8.9090000000000003E-2</v>
      </c>
      <c r="M86" s="17">
        <v>0.21551000000000001</v>
      </c>
      <c r="N86" s="18">
        <v>-8.3229999999999998E-2</v>
      </c>
    </row>
    <row r="88" spans="3:14" x14ac:dyDescent="0.4">
      <c r="H88" s="10" t="s">
        <v>100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</row>
    <row r="89" spans="3:14" x14ac:dyDescent="0.4">
      <c r="I89">
        <f>-1*I67</f>
        <v>-3.3529999999999997E-2</v>
      </c>
      <c r="J89">
        <f t="shared" ref="J89:N89" si="0">-1*J67</f>
        <v>2.1690000000000001E-2</v>
      </c>
      <c r="K89">
        <f t="shared" si="0"/>
        <v>0.25063000000000002</v>
      </c>
      <c r="L89">
        <f t="shared" si="0"/>
        <v>-0.26719999999999999</v>
      </c>
      <c r="M89">
        <f t="shared" si="0"/>
        <v>0.16014999999999999</v>
      </c>
      <c r="N89">
        <f t="shared" si="0"/>
        <v>-1.8450000000000001E-2</v>
      </c>
    </row>
    <row r="90" spans="3:14" x14ac:dyDescent="0.4">
      <c r="I90">
        <f t="shared" ref="I90:N94" si="1">-1*I68</f>
        <v>4.895E-2</v>
      </c>
      <c r="J90">
        <f t="shared" si="1"/>
        <v>0.12013</v>
      </c>
      <c r="K90">
        <f t="shared" si="1"/>
        <v>-0.60290999999999995</v>
      </c>
      <c r="L90">
        <f t="shared" si="1"/>
        <v>0.20859</v>
      </c>
      <c r="M90">
        <f t="shared" si="1"/>
        <v>-0.49381000000000003</v>
      </c>
      <c r="N90">
        <f t="shared" si="1"/>
        <v>-6.9220000000000004E-2</v>
      </c>
    </row>
    <row r="91" spans="3:14" x14ac:dyDescent="0.4">
      <c r="I91">
        <f t="shared" si="1"/>
        <v>1.4970000000000001E-2</v>
      </c>
      <c r="J91">
        <f t="shared" si="1"/>
        <v>0.39517999999999998</v>
      </c>
      <c r="K91">
        <f t="shared" si="1"/>
        <v>-1.1628099999999999</v>
      </c>
      <c r="L91">
        <f t="shared" si="1"/>
        <v>0.16819999999999999</v>
      </c>
      <c r="M91">
        <f t="shared" si="1"/>
        <v>-1.43601</v>
      </c>
      <c r="N91">
        <f t="shared" si="1"/>
        <v>-0.48411999999999999</v>
      </c>
    </row>
    <row r="92" spans="3:14" x14ac:dyDescent="0.4">
      <c r="I92">
        <f t="shared" si="1"/>
        <v>-1.33E-3</v>
      </c>
      <c r="J92">
        <f t="shared" si="1"/>
        <v>4.1700000000000001E-2</v>
      </c>
      <c r="K92">
        <f t="shared" si="1"/>
        <v>-0.60063999999999995</v>
      </c>
      <c r="L92">
        <f t="shared" si="1"/>
        <v>5.525E-2</v>
      </c>
      <c r="M92">
        <f t="shared" si="1"/>
        <v>-0.59143999999999997</v>
      </c>
      <c r="N92">
        <f t="shared" si="1"/>
        <v>-4.5960000000000001E-2</v>
      </c>
    </row>
    <row r="93" spans="3:14" x14ac:dyDescent="0.4">
      <c r="I93">
        <f t="shared" si="1"/>
        <v>4.6609999999999999E-2</v>
      </c>
      <c r="J93">
        <f t="shared" si="1"/>
        <v>0.70467999999999997</v>
      </c>
      <c r="K93">
        <f t="shared" si="1"/>
        <v>-1.2761499999999999</v>
      </c>
      <c r="L93">
        <f t="shared" si="1"/>
        <v>0.31114000000000003</v>
      </c>
      <c r="M93">
        <f t="shared" si="1"/>
        <v>-1.78721</v>
      </c>
      <c r="N93">
        <f t="shared" si="1"/>
        <v>-0.86248000000000002</v>
      </c>
    </row>
    <row r="94" spans="3:14" x14ac:dyDescent="0.4">
      <c r="I94">
        <f t="shared" si="1"/>
        <v>-7.5850000000000001E-2</v>
      </c>
      <c r="J94">
        <f t="shared" si="1"/>
        <v>-0.21876000000000001</v>
      </c>
      <c r="K94">
        <f t="shared" si="1"/>
        <v>0.17133999999999999</v>
      </c>
      <c r="L94">
        <f t="shared" si="1"/>
        <v>-8.9090000000000003E-2</v>
      </c>
      <c r="M94">
        <f t="shared" si="1"/>
        <v>0.21551000000000001</v>
      </c>
      <c r="N94">
        <f t="shared" si="1"/>
        <v>8.3229999999999998E-2</v>
      </c>
    </row>
    <row r="98" spans="9:14" x14ac:dyDescent="0.4">
      <c r="I98" s="10" t="s">
        <v>101</v>
      </c>
      <c r="J98" s="10" t="s">
        <v>102</v>
      </c>
      <c r="K98" s="10" t="s">
        <v>103</v>
      </c>
      <c r="L98" s="10" t="s">
        <v>104</v>
      </c>
      <c r="M98" s="10" t="s">
        <v>105</v>
      </c>
      <c r="N98" s="10" t="s">
        <v>106</v>
      </c>
    </row>
    <row r="99" spans="9:14" x14ac:dyDescent="0.4">
      <c r="I99" s="10">
        <v>1</v>
      </c>
      <c r="J99" s="10">
        <v>1</v>
      </c>
      <c r="K99" s="10">
        <v>1</v>
      </c>
      <c r="L99" s="10">
        <v>0</v>
      </c>
      <c r="M99" s="10">
        <v>0</v>
      </c>
      <c r="N99" s="10">
        <v>0</v>
      </c>
    </row>
    <row r="100" spans="9:14" x14ac:dyDescent="0.4">
      <c r="I100">
        <v>-3.3529999999999997E-2</v>
      </c>
      <c r="J100">
        <v>2.1690000000000001E-2</v>
      </c>
      <c r="K100">
        <v>0.25063000000000002</v>
      </c>
      <c r="L100">
        <v>0.26719999999999999</v>
      </c>
      <c r="M100">
        <v>-0.16014999999999999</v>
      </c>
      <c r="N100">
        <v>1.8450000000000001E-2</v>
      </c>
    </row>
    <row r="101" spans="9:14" x14ac:dyDescent="0.4">
      <c r="I101">
        <v>4.895E-2</v>
      </c>
      <c r="J101">
        <v>0.12013</v>
      </c>
      <c r="K101">
        <v>-0.60290999999999995</v>
      </c>
      <c r="L101">
        <v>-0.20859</v>
      </c>
      <c r="M101">
        <v>0.49381000000000003</v>
      </c>
      <c r="N101">
        <v>6.9220000000000004E-2</v>
      </c>
    </row>
    <row r="102" spans="9:14" x14ac:dyDescent="0.4">
      <c r="I102">
        <v>1.4970000000000001E-2</v>
      </c>
      <c r="J102">
        <v>0.39517999999999998</v>
      </c>
      <c r="K102">
        <v>-1.1628099999999999</v>
      </c>
      <c r="L102">
        <v>-0.16819999999999999</v>
      </c>
      <c r="M102">
        <v>1.43601</v>
      </c>
      <c r="N102">
        <v>0.48411999999999999</v>
      </c>
    </row>
    <row r="103" spans="9:14" x14ac:dyDescent="0.4">
      <c r="I103">
        <v>-1.33E-3</v>
      </c>
      <c r="J103">
        <v>4.1700000000000001E-2</v>
      </c>
      <c r="K103">
        <v>-0.60063999999999995</v>
      </c>
      <c r="L103">
        <v>-5.525E-2</v>
      </c>
      <c r="M103">
        <v>0.59143999999999997</v>
      </c>
      <c r="N103">
        <v>4.5960000000000001E-2</v>
      </c>
    </row>
    <row r="104" spans="9:14" x14ac:dyDescent="0.4">
      <c r="I104">
        <v>4.6609999999999999E-2</v>
      </c>
      <c r="J104">
        <v>0.70467999999999997</v>
      </c>
      <c r="K104">
        <v>-1.2761499999999999</v>
      </c>
      <c r="L104">
        <v>-0.31114000000000003</v>
      </c>
      <c r="M104">
        <v>1.78721</v>
      </c>
      <c r="N104">
        <v>0.86248000000000002</v>
      </c>
    </row>
    <row r="105" spans="9:14" x14ac:dyDescent="0.4">
      <c r="I105">
        <v>-7.5850000000000001E-2</v>
      </c>
      <c r="J105">
        <v>-0.21876000000000001</v>
      </c>
      <c r="K105">
        <v>0.17133999999999999</v>
      </c>
      <c r="L105">
        <v>8.9090000000000003E-2</v>
      </c>
      <c r="M105">
        <v>-0.21551000000000001</v>
      </c>
      <c r="N105">
        <v>-8.3229999999999998E-2</v>
      </c>
    </row>
    <row r="108" spans="9:14" x14ac:dyDescent="0.4"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</row>
    <row r="109" spans="9:14" x14ac:dyDescent="0.4">
      <c r="I109">
        <v>-3.3529999999999997E-2</v>
      </c>
      <c r="J109">
        <v>-2.1690000000000001E-2</v>
      </c>
      <c r="K109">
        <v>-0.25063000000000002</v>
      </c>
      <c r="L109">
        <v>-0.26719999999999999</v>
      </c>
      <c r="M109">
        <v>-0.16014999999999999</v>
      </c>
      <c r="N109">
        <v>1.8450000000000001E-2</v>
      </c>
    </row>
    <row r="110" spans="9:14" x14ac:dyDescent="0.4">
      <c r="I110">
        <v>4.895E-2</v>
      </c>
      <c r="J110">
        <v>-0.12013</v>
      </c>
      <c r="K110">
        <v>0.60290999999999995</v>
      </c>
      <c r="L110">
        <v>0.20859</v>
      </c>
      <c r="M110">
        <v>0.49381000000000003</v>
      </c>
      <c r="N110">
        <v>6.9220000000000004E-2</v>
      </c>
    </row>
    <row r="111" spans="9:14" x14ac:dyDescent="0.4">
      <c r="I111">
        <v>1.4970000000000001E-2</v>
      </c>
      <c r="J111">
        <v>-0.39517999999999998</v>
      </c>
      <c r="K111">
        <v>1.1628099999999999</v>
      </c>
      <c r="L111">
        <v>0.16819999999999999</v>
      </c>
      <c r="M111">
        <v>1.43601</v>
      </c>
      <c r="N111">
        <v>0.48411999999999999</v>
      </c>
    </row>
    <row r="112" spans="9:14" x14ac:dyDescent="0.4">
      <c r="I112">
        <v>-1.33E-3</v>
      </c>
      <c r="J112">
        <v>-4.1700000000000001E-2</v>
      </c>
      <c r="K112">
        <v>0.60063999999999995</v>
      </c>
      <c r="L112">
        <v>5.525E-2</v>
      </c>
      <c r="M112">
        <v>0.59143999999999997</v>
      </c>
      <c r="N112">
        <v>4.5960000000000001E-2</v>
      </c>
    </row>
    <row r="113" spans="9:14" x14ac:dyDescent="0.4">
      <c r="I113">
        <v>4.6609999999999999E-2</v>
      </c>
      <c r="J113">
        <v>-0.70467999999999997</v>
      </c>
      <c r="K113">
        <v>1.2761499999999999</v>
      </c>
      <c r="L113">
        <v>0.31114000000000003</v>
      </c>
      <c r="M113">
        <v>1.78721</v>
      </c>
      <c r="N113">
        <v>0.86248000000000002</v>
      </c>
    </row>
    <row r="114" spans="9:14" x14ac:dyDescent="0.4">
      <c r="I114">
        <v>-7.5850000000000001E-2</v>
      </c>
      <c r="J114">
        <v>0.21876000000000001</v>
      </c>
      <c r="K114">
        <v>-0.17133999999999999</v>
      </c>
      <c r="L114">
        <v>-8.9090000000000003E-2</v>
      </c>
      <c r="M114">
        <v>-0.21551000000000001</v>
      </c>
      <c r="N114">
        <v>-8.3229999999999998E-2</v>
      </c>
    </row>
    <row r="118" spans="9:14" x14ac:dyDescent="0.4"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</row>
    <row r="119" spans="9:14" x14ac:dyDescent="0.4">
      <c r="I119">
        <v>3.3529999999999997E-2</v>
      </c>
      <c r="J119">
        <v>2.1690000000000001E-2</v>
      </c>
      <c r="K119">
        <v>-0.25063000000000002</v>
      </c>
      <c r="L119">
        <v>0.26719999999999999</v>
      </c>
      <c r="M119">
        <v>0.16014999999999999</v>
      </c>
      <c r="N119">
        <v>1.8450000000000001E-2</v>
      </c>
    </row>
    <row r="120" spans="9:14" x14ac:dyDescent="0.4">
      <c r="I120">
        <v>-4.895E-2</v>
      </c>
      <c r="J120">
        <v>0.12013</v>
      </c>
      <c r="K120">
        <v>0.60290999999999995</v>
      </c>
      <c r="L120">
        <v>-0.20859</v>
      </c>
      <c r="M120">
        <v>-0.49381000000000003</v>
      </c>
      <c r="N120">
        <v>6.9220000000000004E-2</v>
      </c>
    </row>
    <row r="121" spans="9:14" x14ac:dyDescent="0.4">
      <c r="I121">
        <v>-1.4970000000000001E-2</v>
      </c>
      <c r="J121">
        <v>0.39517999999999998</v>
      </c>
      <c r="K121">
        <v>1.1628099999999999</v>
      </c>
      <c r="L121">
        <v>-0.16819999999999999</v>
      </c>
      <c r="M121">
        <v>-1.43601</v>
      </c>
      <c r="N121">
        <v>0.48411999999999999</v>
      </c>
    </row>
    <row r="122" spans="9:14" x14ac:dyDescent="0.4">
      <c r="I122">
        <v>1.33E-3</v>
      </c>
      <c r="J122">
        <v>4.1700000000000001E-2</v>
      </c>
      <c r="K122">
        <v>0.60063999999999995</v>
      </c>
      <c r="L122">
        <v>-5.525E-2</v>
      </c>
      <c r="M122">
        <v>-0.59143999999999997</v>
      </c>
      <c r="N122">
        <v>4.5960000000000001E-2</v>
      </c>
    </row>
    <row r="123" spans="9:14" x14ac:dyDescent="0.4">
      <c r="I123">
        <v>-4.6609999999999999E-2</v>
      </c>
      <c r="J123">
        <v>0.70467999999999997</v>
      </c>
      <c r="K123">
        <v>1.2761499999999999</v>
      </c>
      <c r="L123">
        <v>-0.31114000000000003</v>
      </c>
      <c r="M123">
        <v>-1.78721</v>
      </c>
      <c r="N123">
        <v>0.86248000000000002</v>
      </c>
    </row>
    <row r="124" spans="9:14" x14ac:dyDescent="0.4">
      <c r="I124">
        <v>7.5850000000000001E-2</v>
      </c>
      <c r="J124">
        <v>-0.21876000000000001</v>
      </c>
      <c r="K124">
        <v>-0.17133999999999999</v>
      </c>
      <c r="L124">
        <v>8.9090000000000003E-2</v>
      </c>
      <c r="M124">
        <v>0.21551000000000001</v>
      </c>
      <c r="N124">
        <v>-8.3229999999999998E-2</v>
      </c>
    </row>
  </sheetData>
  <phoneticPr fontId="3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zoomScale="60" zoomScaleNormal="60" workbookViewId="0">
      <selection activeCell="M25" sqref="M25"/>
    </sheetView>
  </sheetViews>
  <sheetFormatPr defaultColWidth="9" defaultRowHeight="18.75" x14ac:dyDescent="0.4"/>
  <cols>
    <col min="1" max="2" width="4.125" customWidth="1"/>
    <col min="3" max="3" width="4.375" customWidth="1"/>
    <col min="4" max="4" width="4.625" customWidth="1"/>
  </cols>
  <sheetData>
    <row r="1" spans="1:28" x14ac:dyDescent="0.4">
      <c r="A1" s="32"/>
      <c r="B1" s="32" t="s">
        <v>0</v>
      </c>
      <c r="C1" s="32"/>
      <c r="D1" s="32"/>
      <c r="E1" s="32"/>
      <c r="F1" s="32" t="s">
        <v>6</v>
      </c>
      <c r="G1" s="32" t="s">
        <v>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 t="s">
        <v>10</v>
      </c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x14ac:dyDescent="0.4">
      <c r="A2" s="32" t="s">
        <v>4</v>
      </c>
      <c r="B2" s="56">
        <v>8</v>
      </c>
      <c r="C2" s="57">
        <v>17</v>
      </c>
      <c r="D2" s="57">
        <v>26</v>
      </c>
      <c r="E2" s="32"/>
      <c r="F2" s="32"/>
      <c r="G2" s="58">
        <v>-0.34466509240637</v>
      </c>
      <c r="H2" s="58">
        <v>-0.55682766658794203</v>
      </c>
      <c r="I2" s="58">
        <v>-0.24524038546583499</v>
      </c>
      <c r="J2" s="58">
        <v>0.23356062066493899</v>
      </c>
      <c r="K2" s="58">
        <v>-9.0566034539344906E-3</v>
      </c>
      <c r="L2" s="58">
        <v>-0.64808774245212197</v>
      </c>
      <c r="M2" s="32"/>
      <c r="N2" s="32"/>
      <c r="O2" s="32"/>
      <c r="P2" s="32"/>
      <c r="Q2" s="32"/>
      <c r="R2" s="48"/>
      <c r="S2" s="48"/>
      <c r="T2" s="48"/>
      <c r="U2" s="48"/>
      <c r="V2" s="48"/>
      <c r="W2" s="48"/>
      <c r="X2" s="32"/>
      <c r="Y2" s="32"/>
      <c r="Z2" s="32"/>
      <c r="AA2" s="32"/>
      <c r="AB2" s="32"/>
    </row>
    <row r="3" spans="1:28" x14ac:dyDescent="0.4">
      <c r="A3" s="32"/>
      <c r="B3" s="56">
        <v>5</v>
      </c>
      <c r="C3" s="57">
        <v>14</v>
      </c>
      <c r="D3" s="57">
        <v>23</v>
      </c>
      <c r="E3" s="32"/>
      <c r="F3" s="32"/>
      <c r="G3" s="58">
        <v>-0.55682766658794203</v>
      </c>
      <c r="H3" s="58">
        <v>-1.05013556358561</v>
      </c>
      <c r="I3" s="58">
        <v>-3.2338742873100901E-2</v>
      </c>
      <c r="J3" s="58">
        <v>-0.16611605829628801</v>
      </c>
      <c r="K3" s="58">
        <v>1.35998693025229E-2</v>
      </c>
      <c r="L3" s="58">
        <v>-1.1169562499119701</v>
      </c>
      <c r="M3" s="32"/>
      <c r="N3" s="32"/>
      <c r="O3" s="32"/>
      <c r="P3" s="32"/>
      <c r="Q3" s="32"/>
      <c r="R3" s="48"/>
      <c r="S3" s="48"/>
      <c r="T3" s="48"/>
      <c r="U3" s="48"/>
      <c r="V3" s="48"/>
      <c r="W3" s="48"/>
      <c r="X3" s="32"/>
      <c r="Y3" s="32"/>
      <c r="Z3" s="32"/>
      <c r="AA3" s="32"/>
      <c r="AB3" s="32"/>
    </row>
    <row r="4" spans="1:28" x14ac:dyDescent="0.4">
      <c r="A4" s="32"/>
      <c r="B4" s="56">
        <v>2</v>
      </c>
      <c r="C4" s="56">
        <v>11</v>
      </c>
      <c r="D4" s="57">
        <v>20</v>
      </c>
      <c r="E4" s="32"/>
      <c r="F4" s="32"/>
      <c r="G4" s="58">
        <v>-0.24524038546583499</v>
      </c>
      <c r="H4" s="58">
        <v>-3.2338742873100901E-2</v>
      </c>
      <c r="I4" s="58">
        <v>-0.17980605443125999</v>
      </c>
      <c r="J4" s="58">
        <v>0.38242160413294701</v>
      </c>
      <c r="K4" s="58">
        <v>-0.132739157735799</v>
      </c>
      <c r="L4" s="58">
        <v>-0.27756110549538998</v>
      </c>
      <c r="M4" s="32"/>
      <c r="N4" s="32"/>
      <c r="O4" s="32"/>
      <c r="P4" s="32"/>
      <c r="Q4" s="32"/>
      <c r="R4" s="48"/>
      <c r="S4" s="48"/>
      <c r="T4" s="48"/>
      <c r="U4" s="48"/>
      <c r="V4" s="48"/>
      <c r="W4" s="48"/>
      <c r="X4" s="32"/>
      <c r="Y4" s="32"/>
      <c r="Z4" s="32"/>
      <c r="AA4" s="32"/>
      <c r="AB4" s="32"/>
    </row>
    <row r="5" spans="1:28" x14ac:dyDescent="0.4">
      <c r="A5" s="32"/>
      <c r="B5" s="32"/>
      <c r="C5" s="32"/>
      <c r="D5" s="32" t="s">
        <v>5</v>
      </c>
      <c r="E5" s="32"/>
      <c r="F5" s="32"/>
      <c r="G5" s="58">
        <v>-0.23356062066493899</v>
      </c>
      <c r="H5" s="58">
        <v>0.16611605829628801</v>
      </c>
      <c r="I5" s="58">
        <v>-0.38242160413294701</v>
      </c>
      <c r="J5" s="58">
        <v>0.42286997322832598</v>
      </c>
      <c r="K5" s="58">
        <v>4.2650416346893601E-2</v>
      </c>
      <c r="L5" s="58">
        <v>5.2355944034281003E-2</v>
      </c>
      <c r="M5" s="32"/>
      <c r="N5" s="32"/>
      <c r="O5" s="32"/>
      <c r="P5" s="32"/>
      <c r="Q5" s="32"/>
      <c r="R5" s="48"/>
      <c r="S5" s="48"/>
      <c r="T5" s="48"/>
      <c r="U5" s="48"/>
      <c r="V5" s="48"/>
      <c r="W5" s="48"/>
      <c r="X5" s="32"/>
      <c r="Y5" s="32"/>
      <c r="Z5" s="32"/>
      <c r="AA5" s="32"/>
      <c r="AB5" s="32"/>
    </row>
    <row r="6" spans="1:28" x14ac:dyDescent="0.4">
      <c r="A6" s="32"/>
      <c r="B6" s="32" t="s">
        <v>6</v>
      </c>
      <c r="C6" s="32"/>
      <c r="D6" s="32"/>
      <c r="E6" s="32"/>
      <c r="F6" s="32"/>
      <c r="G6" s="58">
        <v>9.0566034539344906E-3</v>
      </c>
      <c r="H6" s="58">
        <v>-1.35998693025229E-2</v>
      </c>
      <c r="I6" s="58">
        <v>0.132739157735799</v>
      </c>
      <c r="J6" s="58">
        <v>4.2650416346893601E-2</v>
      </c>
      <c r="K6" s="58">
        <v>-0.150349313935524</v>
      </c>
      <c r="L6" s="58">
        <v>-7.5533646936558493E-2</v>
      </c>
      <c r="M6" s="32"/>
      <c r="N6" s="32"/>
      <c r="O6" s="32"/>
      <c r="P6" s="32"/>
      <c r="Q6" s="32"/>
      <c r="R6" s="48"/>
      <c r="S6" s="48"/>
      <c r="T6" s="48"/>
      <c r="U6" s="48"/>
      <c r="V6" s="48"/>
      <c r="W6" s="48"/>
      <c r="X6" s="32"/>
      <c r="Y6" s="32"/>
      <c r="Z6" s="32"/>
      <c r="AA6" s="32"/>
      <c r="AB6" s="32"/>
    </row>
    <row r="7" spans="1:28" x14ac:dyDescent="0.4">
      <c r="A7" s="32" t="s">
        <v>4</v>
      </c>
      <c r="B7" s="56">
        <v>7</v>
      </c>
      <c r="C7" s="57">
        <v>16</v>
      </c>
      <c r="D7" s="57">
        <v>25</v>
      </c>
      <c r="E7" s="32"/>
      <c r="F7" s="32"/>
      <c r="G7" s="58">
        <v>0.64808774245212197</v>
      </c>
      <c r="H7" s="58">
        <v>1.1169562499119701</v>
      </c>
      <c r="I7" s="58">
        <v>0.27756110549538998</v>
      </c>
      <c r="J7" s="58">
        <v>5.2355944034281003E-2</v>
      </c>
      <c r="K7" s="58">
        <v>-7.5533646936558493E-2</v>
      </c>
      <c r="L7" s="58">
        <v>1.1900626652503301</v>
      </c>
      <c r="M7" s="32"/>
      <c r="N7" s="32"/>
      <c r="O7" s="32"/>
      <c r="P7" s="32"/>
      <c r="Q7" s="32"/>
      <c r="R7" s="48"/>
      <c r="S7" s="48"/>
      <c r="T7" s="48"/>
      <c r="U7" s="48"/>
      <c r="V7" s="48"/>
      <c r="W7" s="48"/>
      <c r="X7" s="32"/>
      <c r="Y7" s="32"/>
      <c r="Z7" s="32"/>
      <c r="AA7" s="32"/>
      <c r="AB7" s="32"/>
    </row>
    <row r="8" spans="1:28" x14ac:dyDescent="0.4">
      <c r="A8" s="32"/>
      <c r="B8" s="56">
        <v>4</v>
      </c>
      <c r="C8" s="57">
        <v>13</v>
      </c>
      <c r="D8" s="57">
        <v>22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spans="1:28" x14ac:dyDescent="0.4">
      <c r="A9" s="32"/>
      <c r="B9" s="56">
        <v>1</v>
      </c>
      <c r="C9" s="56">
        <v>10</v>
      </c>
      <c r="D9" s="57">
        <v>19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x14ac:dyDescent="0.4">
      <c r="A10" s="32"/>
      <c r="B10" s="32"/>
      <c r="C10" s="32"/>
      <c r="D10" s="32" t="s">
        <v>5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spans="1:28" x14ac:dyDescent="0.4">
      <c r="A11" s="32"/>
      <c r="B11" s="32" t="s">
        <v>1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spans="1:28" x14ac:dyDescent="0.4">
      <c r="A12" s="32" t="s">
        <v>4</v>
      </c>
      <c r="B12" s="56">
        <v>6</v>
      </c>
      <c r="C12" s="57">
        <v>15</v>
      </c>
      <c r="D12" s="57">
        <v>24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28" x14ac:dyDescent="0.4">
      <c r="A13" s="32"/>
      <c r="B13" s="56">
        <v>3</v>
      </c>
      <c r="C13" s="56">
        <v>12</v>
      </c>
      <c r="D13" s="57">
        <v>21</v>
      </c>
      <c r="E13" s="32"/>
      <c r="F13" s="32"/>
      <c r="G13" s="32" t="s">
        <v>11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 t="s">
        <v>12</v>
      </c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spans="1:28" x14ac:dyDescent="0.4">
      <c r="A14" s="32"/>
      <c r="B14" s="56">
        <v>0</v>
      </c>
      <c r="C14" s="56">
        <v>9</v>
      </c>
      <c r="D14" s="57">
        <v>18</v>
      </c>
      <c r="E14" s="32"/>
      <c r="F14" s="32"/>
      <c r="G14" s="48">
        <v>4.2961668416528198</v>
      </c>
      <c r="H14" s="48">
        <v>1.5330094957440901</v>
      </c>
      <c r="I14" s="48">
        <v>-1.2300898547728401</v>
      </c>
      <c r="J14" s="48">
        <v>0</v>
      </c>
      <c r="K14" s="48">
        <v>0</v>
      </c>
      <c r="L14" s="48">
        <v>0</v>
      </c>
      <c r="M14" s="43"/>
      <c r="N14" s="43"/>
      <c r="O14" s="43"/>
      <c r="P14" s="46"/>
      <c r="Q14" s="32"/>
      <c r="R14" s="48">
        <v>5.3862214588200005E-4</v>
      </c>
      <c r="S14" s="48">
        <v>2.5596567114350002E-4</v>
      </c>
      <c r="T14" s="48">
        <v>-1.0357066483505E-3</v>
      </c>
      <c r="U14" s="48">
        <v>-4.5025109256749998E-4</v>
      </c>
      <c r="V14" s="48">
        <v>-3.9274616047500002E-3</v>
      </c>
      <c r="W14" s="48">
        <v>1.157754907226E-3</v>
      </c>
      <c r="X14" s="32"/>
      <c r="Y14" s="32"/>
      <c r="Z14" s="32"/>
      <c r="AA14" s="32"/>
      <c r="AB14" s="32"/>
    </row>
    <row r="15" spans="1:28" x14ac:dyDescent="0.4">
      <c r="A15" s="32"/>
      <c r="B15" s="32"/>
      <c r="C15" s="32"/>
      <c r="D15" s="32" t="s">
        <v>5</v>
      </c>
      <c r="E15" s="32"/>
      <c r="F15" s="32"/>
      <c r="G15" s="48">
        <v>1.5330094957440901</v>
      </c>
      <c r="H15" s="48">
        <v>3.25655898695079</v>
      </c>
      <c r="I15" s="48">
        <v>0.98365853458201902</v>
      </c>
      <c r="J15" s="48">
        <v>0</v>
      </c>
      <c r="K15" s="48">
        <v>0</v>
      </c>
      <c r="L15" s="48">
        <v>0</v>
      </c>
      <c r="M15" s="32"/>
      <c r="N15" s="32"/>
      <c r="O15" s="32"/>
      <c r="P15" s="47"/>
      <c r="Q15" s="32"/>
      <c r="R15" s="48">
        <v>2.5596567114350002E-4</v>
      </c>
      <c r="S15" s="48">
        <v>-4.7370145963500002E-4</v>
      </c>
      <c r="T15" s="48">
        <v>3.2106556684699999E-4</v>
      </c>
      <c r="U15" s="48">
        <v>7.2655508911999904E-5</v>
      </c>
      <c r="V15" s="48">
        <v>1.0061950880075E-3</v>
      </c>
      <c r="W15" s="48">
        <v>2.4112347841315001E-3</v>
      </c>
      <c r="X15" s="32"/>
      <c r="Y15" s="32"/>
      <c r="Z15" s="32"/>
      <c r="AA15" s="32"/>
      <c r="AB15" s="32"/>
    </row>
    <row r="16" spans="1:28" x14ac:dyDescent="0.4">
      <c r="A16" s="32"/>
      <c r="B16" s="32"/>
      <c r="C16" s="32"/>
      <c r="D16" s="32"/>
      <c r="E16" s="32"/>
      <c r="F16" s="32"/>
      <c r="G16" s="48">
        <v>-1.2300898547728401</v>
      </c>
      <c r="H16" s="48">
        <v>0.98365853458201902</v>
      </c>
      <c r="I16" s="48">
        <v>4.9941570490697504</v>
      </c>
      <c r="J16" s="48">
        <v>0</v>
      </c>
      <c r="K16" s="48">
        <v>0</v>
      </c>
      <c r="L16" s="48">
        <v>0</v>
      </c>
      <c r="M16" s="32"/>
      <c r="N16" s="32"/>
      <c r="O16" s="32"/>
      <c r="P16" s="47"/>
      <c r="Q16" s="32"/>
      <c r="R16" s="48">
        <v>-1.0357066483505E-3</v>
      </c>
      <c r="S16" s="48">
        <v>3.2106556684699999E-4</v>
      </c>
      <c r="T16" s="48">
        <v>4.4506974207299998E-4</v>
      </c>
      <c r="U16" s="48">
        <v>-1.8407258937800001E-4</v>
      </c>
      <c r="V16" s="48">
        <v>1.4030739466535001E-3</v>
      </c>
      <c r="W16" s="48">
        <v>-2.6609241591865002E-3</v>
      </c>
      <c r="X16" s="32"/>
      <c r="Y16" s="32"/>
      <c r="Z16" s="32"/>
      <c r="AA16" s="32"/>
      <c r="AB16" s="32"/>
    </row>
    <row r="17" spans="1:28" x14ac:dyDescent="0.4">
      <c r="A17" s="32"/>
      <c r="B17" s="32"/>
      <c r="C17" s="32"/>
      <c r="D17" s="32"/>
      <c r="E17" s="32"/>
      <c r="F17" s="32"/>
      <c r="G17" s="48">
        <v>0</v>
      </c>
      <c r="H17" s="48">
        <v>0</v>
      </c>
      <c r="I17" s="48">
        <v>0</v>
      </c>
      <c r="J17" s="48">
        <v>4.9677403100047401</v>
      </c>
      <c r="K17" s="48">
        <v>1.5354718661675699</v>
      </c>
      <c r="L17" s="48">
        <v>0.90130086655783204</v>
      </c>
      <c r="M17" s="32"/>
      <c r="N17" s="32"/>
      <c r="O17" s="32"/>
      <c r="P17" s="47"/>
      <c r="Q17" s="32"/>
      <c r="R17" s="48">
        <v>4.5025109256749998E-4</v>
      </c>
      <c r="S17" s="48">
        <v>-7.2655508911999904E-5</v>
      </c>
      <c r="T17" s="48">
        <v>1.8407258937800001E-4</v>
      </c>
      <c r="U17" s="48">
        <v>2.2025113135060001E-3</v>
      </c>
      <c r="V17" s="48">
        <v>-5.2384345076099902E-4</v>
      </c>
      <c r="W17" s="48">
        <v>1.457471043953E-3</v>
      </c>
      <c r="X17" s="32"/>
      <c r="Y17" s="32"/>
      <c r="Z17" s="32"/>
      <c r="AA17" s="32"/>
      <c r="AB17" s="32"/>
    </row>
    <row r="18" spans="1:28" x14ac:dyDescent="0.4">
      <c r="A18" s="32"/>
      <c r="B18" s="32"/>
      <c r="C18" s="32"/>
      <c r="D18" s="32"/>
      <c r="E18" s="32"/>
      <c r="F18" s="32"/>
      <c r="G18" s="48">
        <v>0</v>
      </c>
      <c r="H18" s="48">
        <v>0</v>
      </c>
      <c r="I18" s="48">
        <v>0</v>
      </c>
      <c r="J18" s="48">
        <v>1.5354718661675699</v>
      </c>
      <c r="K18" s="48">
        <v>6.84883820448304</v>
      </c>
      <c r="L18" s="48">
        <v>2.1588745380574799</v>
      </c>
      <c r="M18" s="32"/>
      <c r="N18" s="32"/>
      <c r="O18" s="32"/>
      <c r="P18" s="47"/>
      <c r="Q18" s="32"/>
      <c r="R18" s="48">
        <v>3.9274616047500002E-3</v>
      </c>
      <c r="S18" s="48">
        <v>-1.0061950880075E-3</v>
      </c>
      <c r="T18" s="48">
        <v>-1.4030739466535001E-3</v>
      </c>
      <c r="U18" s="48">
        <v>-5.2384345076099902E-4</v>
      </c>
      <c r="V18" s="48">
        <v>-9.9406518077559992E-3</v>
      </c>
      <c r="W18" s="48">
        <v>5.5234262914380002E-3</v>
      </c>
      <c r="X18" s="32"/>
      <c r="Y18" s="32"/>
      <c r="Z18" s="32"/>
      <c r="AA18" s="32"/>
      <c r="AB18" s="32"/>
    </row>
    <row r="19" spans="1:28" x14ac:dyDescent="0.4">
      <c r="A19" s="32"/>
      <c r="B19" s="32"/>
      <c r="C19" s="32"/>
      <c r="D19" s="32"/>
      <c r="E19" s="32"/>
      <c r="F19" s="32"/>
      <c r="G19" s="48">
        <v>0</v>
      </c>
      <c r="H19" s="48">
        <v>0</v>
      </c>
      <c r="I19" s="48">
        <v>0</v>
      </c>
      <c r="J19" s="48">
        <v>0.90130086655783204</v>
      </c>
      <c r="K19" s="48">
        <v>2.1588745380574799</v>
      </c>
      <c r="L19" s="48">
        <v>6.3514090268016901</v>
      </c>
      <c r="M19" s="32"/>
      <c r="N19" s="32"/>
      <c r="O19" s="32"/>
      <c r="P19" s="47"/>
      <c r="Q19" s="32"/>
      <c r="R19" s="48">
        <v>-1.157754907226E-3</v>
      </c>
      <c r="S19" s="48">
        <v>-2.4112347841315001E-3</v>
      </c>
      <c r="T19" s="48">
        <v>2.6609241591865002E-3</v>
      </c>
      <c r="U19" s="48">
        <v>1.457471043953E-3</v>
      </c>
      <c r="V19" s="48">
        <v>5.5234262914380002E-3</v>
      </c>
      <c r="W19" s="48">
        <v>5.1813848688799999E-4</v>
      </c>
      <c r="X19" s="32"/>
      <c r="Y19" s="32"/>
      <c r="Z19" s="32"/>
      <c r="AA19" s="32"/>
      <c r="AB19" s="32"/>
    </row>
    <row r="20" spans="1:28" x14ac:dyDescent="0.4">
      <c r="A20" s="32"/>
      <c r="B20" s="32"/>
      <c r="C20" s="32"/>
      <c r="D20" s="32"/>
      <c r="E20" s="32"/>
      <c r="F20" s="32"/>
      <c r="G20" s="49"/>
      <c r="H20" s="32"/>
      <c r="I20" s="32"/>
      <c r="J20" s="32"/>
      <c r="K20" s="32"/>
      <c r="L20" s="32"/>
      <c r="M20" s="32"/>
      <c r="N20" s="32"/>
      <c r="O20" s="32"/>
      <c r="P20" s="47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spans="1:28" x14ac:dyDescent="0.4">
      <c r="A21" s="32"/>
      <c r="B21" s="32"/>
      <c r="C21" s="32"/>
      <c r="D21" s="32"/>
      <c r="E21" s="32"/>
      <c r="F21" s="32"/>
      <c r="G21" s="49"/>
      <c r="H21" s="32"/>
      <c r="I21" s="32"/>
      <c r="J21" s="32"/>
      <c r="K21" s="32"/>
      <c r="L21" s="32"/>
      <c r="M21" s="32"/>
      <c r="N21" s="32"/>
      <c r="O21" s="32"/>
      <c r="P21" s="47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spans="1:28" x14ac:dyDescent="0.4">
      <c r="A22" s="32"/>
      <c r="B22" s="32"/>
      <c r="C22" s="32"/>
      <c r="D22" s="32"/>
      <c r="E22" s="32"/>
      <c r="F22" s="32"/>
      <c r="G22" s="49"/>
      <c r="H22" s="32"/>
      <c r="I22" s="32"/>
      <c r="J22" s="32"/>
      <c r="K22" s="32"/>
      <c r="L22" s="32"/>
      <c r="M22" s="32"/>
      <c r="N22" s="32"/>
      <c r="O22" s="32"/>
      <c r="P22" s="47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spans="1:28" x14ac:dyDescent="0.4">
      <c r="A23" s="32"/>
      <c r="B23" s="32"/>
      <c r="C23" s="32"/>
      <c r="D23" s="32"/>
      <c r="E23" s="32"/>
      <c r="F23" s="32"/>
      <c r="G23" s="51"/>
      <c r="H23" s="52"/>
      <c r="I23" s="52"/>
      <c r="J23" s="52"/>
      <c r="K23" s="52"/>
      <c r="L23" s="52"/>
      <c r="M23" s="52"/>
      <c r="N23" s="52"/>
      <c r="O23" s="52"/>
      <c r="P23" s="53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spans="1:28" x14ac:dyDescent="0.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spans="1:28" x14ac:dyDescent="0.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 t="s">
        <v>13</v>
      </c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spans="1:28" x14ac:dyDescent="0.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48"/>
      <c r="S26" s="48"/>
      <c r="T26" s="48"/>
      <c r="U26" s="48"/>
      <c r="V26" s="48"/>
      <c r="W26" s="48"/>
      <c r="X26" s="32"/>
      <c r="Y26" s="32"/>
      <c r="Z26" s="32"/>
      <c r="AA26" s="32"/>
      <c r="AB26" s="32"/>
    </row>
    <row r="27" spans="1:28" x14ac:dyDescent="0.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48"/>
      <c r="S27" s="48"/>
      <c r="T27" s="48"/>
      <c r="U27" s="48"/>
      <c r="V27" s="48"/>
      <c r="W27" s="48"/>
      <c r="X27" s="32"/>
      <c r="Y27" s="32"/>
      <c r="Z27" s="32"/>
      <c r="AA27" s="32"/>
      <c r="AB27" s="32"/>
    </row>
    <row r="28" spans="1:28" x14ac:dyDescent="0.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8"/>
      <c r="S28" s="48"/>
      <c r="T28" s="48"/>
      <c r="U28" s="48"/>
      <c r="V28" s="48"/>
      <c r="W28" s="48"/>
      <c r="X28" s="32"/>
      <c r="Y28" s="32"/>
      <c r="Z28" s="32"/>
      <c r="AA28" s="32"/>
      <c r="AB28" s="32"/>
    </row>
    <row r="29" spans="1:28" x14ac:dyDescent="0.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48"/>
      <c r="S29" s="48"/>
      <c r="T29" s="48"/>
      <c r="U29" s="48"/>
      <c r="V29" s="48"/>
      <c r="W29" s="48"/>
      <c r="X29" s="32"/>
      <c r="Y29" s="32"/>
      <c r="Z29" s="32"/>
      <c r="AA29" s="32"/>
      <c r="AB29" s="32"/>
    </row>
    <row r="30" spans="1:28" x14ac:dyDescent="0.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48"/>
      <c r="S30" s="48"/>
      <c r="T30" s="48"/>
      <c r="U30" s="48"/>
      <c r="V30" s="48"/>
      <c r="W30" s="48"/>
      <c r="X30" s="32"/>
      <c r="Y30" s="32"/>
      <c r="Z30" s="32"/>
      <c r="AA30" s="32"/>
      <c r="AB30" s="32"/>
    </row>
    <row r="31" spans="1:28" x14ac:dyDescent="0.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48"/>
      <c r="S31" s="48"/>
      <c r="T31" s="48"/>
      <c r="U31" s="48"/>
      <c r="V31" s="48"/>
      <c r="W31" s="48"/>
      <c r="X31" s="32"/>
      <c r="Y31" s="32"/>
      <c r="Z31" s="32"/>
      <c r="AA31" s="32"/>
      <c r="AB31" s="32"/>
    </row>
    <row r="32" spans="1:28" x14ac:dyDescent="0.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spans="1:29" x14ac:dyDescent="0.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spans="1:29" x14ac:dyDescent="0.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spans="1:29" x14ac:dyDescent="0.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spans="1:29" x14ac:dyDescent="0.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40" spans="1:29" x14ac:dyDescent="0.4">
      <c r="AC40">
        <v>0</v>
      </c>
    </row>
  </sheetData>
  <phoneticPr fontId="3"/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60" zoomScaleNormal="60" workbookViewId="0">
      <selection sqref="A1:AD44"/>
    </sheetView>
  </sheetViews>
  <sheetFormatPr defaultColWidth="9" defaultRowHeight="18.75" x14ac:dyDescent="0.4"/>
  <cols>
    <col min="1" max="2" width="3" customWidth="1"/>
    <col min="3" max="3" width="3.875" customWidth="1"/>
    <col min="4" max="4" width="3.5" customWidth="1"/>
  </cols>
  <sheetData>
    <row r="1" spans="1:28" x14ac:dyDescent="0.4">
      <c r="A1" s="32"/>
      <c r="B1" s="32" t="s">
        <v>0</v>
      </c>
      <c r="C1" s="32"/>
      <c r="D1" s="32"/>
      <c r="E1" s="32"/>
      <c r="F1" s="32" t="s">
        <v>0</v>
      </c>
      <c r="G1" s="32" t="s">
        <v>14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 t="s">
        <v>15</v>
      </c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x14ac:dyDescent="0.4">
      <c r="A2" s="32" t="s">
        <v>4</v>
      </c>
      <c r="B2" s="56">
        <v>8</v>
      </c>
      <c r="C2" s="57">
        <v>17</v>
      </c>
      <c r="D2" s="57">
        <v>26</v>
      </c>
      <c r="E2" s="32"/>
      <c r="F2" s="32"/>
      <c r="G2" s="43"/>
      <c r="H2" s="43"/>
      <c r="I2" s="43"/>
      <c r="J2" s="43"/>
      <c r="K2" s="43"/>
      <c r="L2" s="43"/>
      <c r="M2" s="32"/>
      <c r="N2" s="32"/>
      <c r="O2" s="32"/>
      <c r="P2" s="32"/>
      <c r="Q2" s="32"/>
      <c r="R2" s="48"/>
      <c r="S2" s="48"/>
      <c r="T2" s="48"/>
      <c r="U2" s="48"/>
      <c r="V2" s="48"/>
      <c r="W2" s="48"/>
      <c r="X2" s="32"/>
      <c r="Y2" s="32"/>
      <c r="Z2" s="32"/>
      <c r="AA2" s="32"/>
      <c r="AB2" s="32"/>
    </row>
    <row r="3" spans="1:28" x14ac:dyDescent="0.4">
      <c r="A3" s="32"/>
      <c r="B3" s="56">
        <v>5</v>
      </c>
      <c r="C3" s="57">
        <v>14</v>
      </c>
      <c r="D3" s="57">
        <v>23</v>
      </c>
      <c r="E3" s="32"/>
      <c r="F3" s="32"/>
      <c r="G3" s="43"/>
      <c r="H3" s="43"/>
      <c r="I3" s="43"/>
      <c r="J3" s="43"/>
      <c r="K3" s="43"/>
      <c r="L3" s="43"/>
      <c r="M3" s="32"/>
      <c r="N3" s="32"/>
      <c r="O3" s="32"/>
      <c r="P3" s="32"/>
      <c r="Q3" s="32"/>
      <c r="R3" s="48"/>
      <c r="S3" s="48"/>
      <c r="T3" s="48"/>
      <c r="U3" s="48"/>
      <c r="V3" s="48"/>
      <c r="W3" s="48"/>
      <c r="X3" s="32"/>
      <c r="Y3" s="32"/>
      <c r="Z3" s="32"/>
      <c r="AA3" s="32"/>
      <c r="AB3" s="32"/>
    </row>
    <row r="4" spans="1:28" x14ac:dyDescent="0.4">
      <c r="A4" s="32"/>
      <c r="B4" s="56">
        <v>2</v>
      </c>
      <c r="C4" s="56">
        <v>11</v>
      </c>
      <c r="D4" s="57">
        <v>20</v>
      </c>
      <c r="E4" s="32"/>
      <c r="F4" s="32"/>
      <c r="G4" s="43"/>
      <c r="H4" s="43"/>
      <c r="I4" s="43"/>
      <c r="J4" s="43"/>
      <c r="K4" s="43"/>
      <c r="L4" s="43"/>
      <c r="M4" s="32"/>
      <c r="N4" s="32"/>
      <c r="O4" s="32"/>
      <c r="P4" s="32"/>
      <c r="Q4" s="32"/>
      <c r="R4" s="48"/>
      <c r="S4" s="48"/>
      <c r="T4" s="48"/>
      <c r="U4" s="48"/>
      <c r="V4" s="48"/>
      <c r="W4" s="48"/>
      <c r="X4" s="32"/>
      <c r="Y4" s="32"/>
      <c r="Z4" s="32"/>
      <c r="AA4" s="32"/>
      <c r="AB4" s="32"/>
    </row>
    <row r="5" spans="1:28" x14ac:dyDescent="0.4">
      <c r="A5" s="32"/>
      <c r="B5" s="32"/>
      <c r="C5" s="32"/>
      <c r="D5" s="32" t="s">
        <v>5</v>
      </c>
      <c r="E5" s="32"/>
      <c r="F5" s="32"/>
      <c r="G5" s="43"/>
      <c r="H5" s="43"/>
      <c r="I5" s="43"/>
      <c r="J5" s="43"/>
      <c r="K5" s="43"/>
      <c r="L5" s="43"/>
      <c r="M5" s="32"/>
      <c r="N5" s="32"/>
      <c r="O5" s="32"/>
      <c r="P5" s="32"/>
      <c r="Q5" s="32"/>
      <c r="R5" s="48"/>
      <c r="S5" s="48"/>
      <c r="T5" s="48"/>
      <c r="U5" s="48"/>
      <c r="V5" s="48"/>
      <c r="W5" s="48"/>
      <c r="X5" s="32"/>
      <c r="Y5" s="32"/>
      <c r="Z5" s="32"/>
      <c r="AA5" s="32"/>
      <c r="AB5" s="32"/>
    </row>
    <row r="6" spans="1:28" x14ac:dyDescent="0.4">
      <c r="A6" s="32"/>
      <c r="B6" s="32" t="s">
        <v>6</v>
      </c>
      <c r="C6" s="32"/>
      <c r="D6" s="32"/>
      <c r="E6" s="32"/>
      <c r="F6" s="32"/>
      <c r="G6" s="43"/>
      <c r="H6" s="43"/>
      <c r="I6" s="43"/>
      <c r="J6" s="43"/>
      <c r="K6" s="43"/>
      <c r="L6" s="43"/>
      <c r="M6" s="32"/>
      <c r="N6" s="32"/>
      <c r="O6" s="32"/>
      <c r="P6" s="32"/>
      <c r="Q6" s="32"/>
      <c r="R6" s="48"/>
      <c r="S6" s="48"/>
      <c r="T6" s="48"/>
      <c r="U6" s="48"/>
      <c r="V6" s="48"/>
      <c r="W6" s="48"/>
      <c r="X6" s="32"/>
      <c r="Y6" s="32"/>
      <c r="Z6" s="32"/>
      <c r="AA6" s="32"/>
      <c r="AB6" s="32"/>
    </row>
    <row r="7" spans="1:28" x14ac:dyDescent="0.4">
      <c r="A7" s="32" t="s">
        <v>4</v>
      </c>
      <c r="B7" s="56">
        <v>7</v>
      </c>
      <c r="C7" s="57">
        <v>16</v>
      </c>
      <c r="D7" s="57">
        <v>25</v>
      </c>
      <c r="E7" s="32"/>
      <c r="F7" s="32"/>
      <c r="G7" s="43"/>
      <c r="H7" s="43"/>
      <c r="I7" s="43"/>
      <c r="J7" s="43"/>
      <c r="K7" s="43"/>
      <c r="L7" s="43"/>
      <c r="M7" s="32"/>
      <c r="N7" s="32"/>
      <c r="O7" s="32"/>
      <c r="P7" s="32"/>
      <c r="Q7" s="32"/>
      <c r="R7" s="48"/>
      <c r="S7" s="48"/>
      <c r="T7" s="48"/>
      <c r="U7" s="48"/>
      <c r="V7" s="48"/>
      <c r="W7" s="48"/>
      <c r="X7" s="32"/>
      <c r="Y7" s="32"/>
      <c r="Z7" s="32"/>
      <c r="AA7" s="32"/>
      <c r="AB7" s="32"/>
    </row>
    <row r="8" spans="1:28" x14ac:dyDescent="0.4">
      <c r="A8" s="32"/>
      <c r="B8" s="56">
        <v>4</v>
      </c>
      <c r="C8" s="57">
        <v>13</v>
      </c>
      <c r="D8" s="57">
        <v>22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spans="1:28" x14ac:dyDescent="0.4">
      <c r="A9" s="32"/>
      <c r="B9" s="56">
        <v>1</v>
      </c>
      <c r="C9" s="56">
        <v>10</v>
      </c>
      <c r="D9" s="57">
        <v>19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x14ac:dyDescent="0.4">
      <c r="A10" s="32"/>
      <c r="B10" s="32"/>
      <c r="C10" s="32"/>
      <c r="D10" s="32" t="s">
        <v>5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spans="1:28" x14ac:dyDescent="0.4">
      <c r="A11" s="32"/>
      <c r="B11" s="32" t="s">
        <v>1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spans="1:28" x14ac:dyDescent="0.4">
      <c r="A12" s="32" t="s">
        <v>4</v>
      </c>
      <c r="B12" s="56">
        <v>6</v>
      </c>
      <c r="C12" s="57">
        <v>15</v>
      </c>
      <c r="D12" s="57">
        <v>24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28" x14ac:dyDescent="0.4">
      <c r="A13" s="32"/>
      <c r="B13" s="56">
        <v>3</v>
      </c>
      <c r="C13" s="56">
        <v>12</v>
      </c>
      <c r="D13" s="57">
        <v>21</v>
      </c>
      <c r="E13" s="32"/>
      <c r="F13" s="32"/>
      <c r="G13" s="32" t="s">
        <v>16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 t="s">
        <v>17</v>
      </c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spans="1:28" x14ac:dyDescent="0.4">
      <c r="A14" s="32"/>
      <c r="B14" s="56">
        <v>0</v>
      </c>
      <c r="C14" s="56">
        <v>9</v>
      </c>
      <c r="D14" s="57">
        <v>18</v>
      </c>
      <c r="E14" s="32"/>
      <c r="F14" s="32"/>
      <c r="G14" s="43">
        <v>-2.1964696191379999E-3</v>
      </c>
      <c r="H14" s="43">
        <v>6.4216511393900004E-4</v>
      </c>
      <c r="I14" s="43">
        <v>2.5293495766339998E-3</v>
      </c>
      <c r="J14" s="43">
        <v>3.3764108107375E-3</v>
      </c>
      <c r="K14" s="43">
        <v>-3.9096501265395E-3</v>
      </c>
      <c r="L14" s="43">
        <v>1.6515188387730001E-3</v>
      </c>
      <c r="M14" s="32"/>
      <c r="N14" s="32"/>
      <c r="O14" s="32"/>
      <c r="P14" s="32"/>
      <c r="Q14" s="32"/>
      <c r="R14" s="48">
        <v>-0.17247718812037199</v>
      </c>
      <c r="S14" s="48">
        <v>-0.210575212069186</v>
      </c>
      <c r="T14" s="48">
        <v>-0.49840738442335702</v>
      </c>
      <c r="U14" s="48">
        <v>-0.26602697351530902</v>
      </c>
      <c r="V14" s="48">
        <v>-0.20482065069136399</v>
      </c>
      <c r="W14" s="48">
        <v>0.185222359173176</v>
      </c>
      <c r="X14" s="32"/>
      <c r="Y14" s="32"/>
      <c r="Z14" s="32"/>
      <c r="AA14" s="32"/>
      <c r="AB14" s="32"/>
    </row>
    <row r="15" spans="1:28" x14ac:dyDescent="0.4">
      <c r="A15" s="32"/>
      <c r="B15" s="32"/>
      <c r="C15" s="32"/>
      <c r="D15" s="32" t="s">
        <v>5</v>
      </c>
      <c r="E15" s="32"/>
      <c r="F15" s="32"/>
      <c r="G15" s="43">
        <v>6.4216511393900004E-4</v>
      </c>
      <c r="H15" s="43">
        <v>3.5606563569800002E-4</v>
      </c>
      <c r="I15" s="43">
        <v>-9.4780969843950001E-4</v>
      </c>
      <c r="J15" s="43">
        <v>2.8459860110285002E-3</v>
      </c>
      <c r="K15" s="43">
        <v>1.3096084767570001E-3</v>
      </c>
      <c r="L15" s="43">
        <v>3.2709672847089999E-3</v>
      </c>
      <c r="M15" s="32"/>
      <c r="N15" s="32"/>
      <c r="O15" s="32"/>
      <c r="P15" s="32"/>
      <c r="Q15" s="32"/>
      <c r="R15" s="48">
        <v>-0.210575212069186</v>
      </c>
      <c r="S15" s="48">
        <v>-0.20127468976788401</v>
      </c>
      <c r="T15" s="48">
        <v>-0.45886378028631603</v>
      </c>
      <c r="U15" s="48">
        <v>-0.30677529159871902</v>
      </c>
      <c r="V15" s="48">
        <v>-0.14483825464830799</v>
      </c>
      <c r="W15" s="48">
        <v>0.21977361175810101</v>
      </c>
      <c r="X15" s="32"/>
      <c r="Y15" s="32"/>
      <c r="Z15" s="32"/>
      <c r="AA15" s="32"/>
      <c r="AB15" s="32"/>
    </row>
    <row r="16" spans="1:28" x14ac:dyDescent="0.4">
      <c r="A16" s="32"/>
      <c r="B16" s="32"/>
      <c r="C16" s="32"/>
      <c r="D16" s="32"/>
      <c r="E16" s="32"/>
      <c r="F16" s="32"/>
      <c r="G16" s="43">
        <v>2.5293495766339998E-3</v>
      </c>
      <c r="H16" s="43">
        <v>-9.4780969843950001E-4</v>
      </c>
      <c r="I16" s="43">
        <v>-1.559556529233E-3</v>
      </c>
      <c r="J16" s="43">
        <v>-4.7301629460565001E-3</v>
      </c>
      <c r="K16" s="43">
        <v>1.391453493444E-3</v>
      </c>
      <c r="L16" s="43">
        <v>-2.791012773539E-3</v>
      </c>
      <c r="M16" s="32"/>
      <c r="N16" s="32"/>
      <c r="O16" s="32"/>
      <c r="P16" s="32"/>
      <c r="Q16" s="32"/>
      <c r="R16" s="48">
        <v>-0.49840738442335702</v>
      </c>
      <c r="S16" s="48">
        <v>-0.45886378028631603</v>
      </c>
      <c r="T16" s="48">
        <v>-0.87651446901255603</v>
      </c>
      <c r="U16" s="48">
        <v>-0.61584147148952995</v>
      </c>
      <c r="V16" s="48">
        <v>-0.15392644555547</v>
      </c>
      <c r="W16" s="48">
        <v>0.45314500582408201</v>
      </c>
      <c r="X16" s="32"/>
      <c r="Y16" s="32"/>
      <c r="Z16" s="32"/>
      <c r="AA16" s="32"/>
      <c r="AB16" s="32"/>
    </row>
    <row r="17" spans="1:28" x14ac:dyDescent="0.4">
      <c r="A17" s="32"/>
      <c r="B17" s="32"/>
      <c r="C17" s="32"/>
      <c r="D17" s="32"/>
      <c r="E17" s="32"/>
      <c r="F17" s="32"/>
      <c r="G17" s="43">
        <v>-3.3764108107375E-3</v>
      </c>
      <c r="H17" s="43">
        <v>-2.8459860110285002E-3</v>
      </c>
      <c r="I17" s="43">
        <v>4.7301629460565001E-3</v>
      </c>
      <c r="J17" s="43">
        <v>-6.8530729478680002E-3</v>
      </c>
      <c r="K17" s="43">
        <v>-7.7870292907035003E-3</v>
      </c>
      <c r="L17" s="43">
        <v>-8.2568627445934999E-3</v>
      </c>
      <c r="M17" s="32"/>
      <c r="N17" s="32"/>
      <c r="O17" s="32"/>
      <c r="P17" s="32"/>
      <c r="Q17" s="32"/>
      <c r="R17" s="48">
        <v>0.26602697351530902</v>
      </c>
      <c r="S17" s="48">
        <v>0.30677529159871902</v>
      </c>
      <c r="T17" s="48">
        <v>0.61584147148952995</v>
      </c>
      <c r="U17" s="48">
        <v>0.197014646129613</v>
      </c>
      <c r="V17" s="48">
        <v>0.108962104061919</v>
      </c>
      <c r="W17" s="48">
        <v>-0.105813550961414</v>
      </c>
      <c r="X17" s="32"/>
      <c r="Y17" s="32"/>
      <c r="Z17" s="32"/>
      <c r="AA17" s="32"/>
      <c r="AB17" s="32"/>
    </row>
    <row r="18" spans="1:28" x14ac:dyDescent="0.4">
      <c r="A18" s="32"/>
      <c r="B18" s="32"/>
      <c r="C18" s="32"/>
      <c r="D18" s="32"/>
      <c r="E18" s="32"/>
      <c r="F18" s="32"/>
      <c r="G18" s="43">
        <v>3.9096501265395E-3</v>
      </c>
      <c r="H18" s="43">
        <v>-1.3096084767570001E-3</v>
      </c>
      <c r="I18" s="43">
        <v>-1.391453493444E-3</v>
      </c>
      <c r="J18" s="43">
        <v>-7.7870292907035003E-3</v>
      </c>
      <c r="K18" s="43">
        <v>-9.1588209107860002E-3</v>
      </c>
      <c r="L18" s="43">
        <v>-3.2709220026359998E-3</v>
      </c>
      <c r="M18" s="32"/>
      <c r="N18" s="32"/>
      <c r="O18" s="32"/>
      <c r="P18" s="32"/>
      <c r="Q18" s="32"/>
      <c r="R18" s="48">
        <v>0.20482065069136399</v>
      </c>
      <c r="S18" s="48">
        <v>0.14483825464830799</v>
      </c>
      <c r="T18" s="48">
        <v>0.15392644555547</v>
      </c>
      <c r="U18" s="48">
        <v>0.108962104061919</v>
      </c>
      <c r="V18" s="48">
        <v>-0.14328328097563001</v>
      </c>
      <c r="W18" s="48">
        <v>-8.6195291325804002E-2</v>
      </c>
      <c r="X18" s="32"/>
      <c r="Y18" s="32"/>
      <c r="Z18" s="32"/>
      <c r="AA18" s="32"/>
      <c r="AB18" s="32"/>
    </row>
    <row r="19" spans="1:28" x14ac:dyDescent="0.4">
      <c r="A19" s="32"/>
      <c r="B19" s="32"/>
      <c r="C19" s="32"/>
      <c r="D19" s="32"/>
      <c r="E19" s="32"/>
      <c r="F19" s="32"/>
      <c r="G19" s="43">
        <v>-1.6515188387730001E-3</v>
      </c>
      <c r="H19" s="43">
        <v>-3.2709672847089999E-3</v>
      </c>
      <c r="I19" s="43">
        <v>2.791012773539E-3</v>
      </c>
      <c r="J19" s="43">
        <v>-8.2568627445934999E-3</v>
      </c>
      <c r="K19" s="43">
        <v>-3.2709220026359998E-3</v>
      </c>
      <c r="L19" s="43">
        <v>1.61768770013999E-4</v>
      </c>
      <c r="M19" s="32"/>
      <c r="N19" s="32"/>
      <c r="O19" s="32"/>
      <c r="P19" s="32"/>
      <c r="Q19" s="32"/>
      <c r="R19" s="48">
        <v>-0.185222359173176</v>
      </c>
      <c r="S19" s="48">
        <v>-0.21977361175810101</v>
      </c>
      <c r="T19" s="48">
        <v>-0.45314500582408201</v>
      </c>
      <c r="U19" s="48">
        <v>-0.105813550961414</v>
      </c>
      <c r="V19" s="48">
        <v>-8.6195291325804002E-2</v>
      </c>
      <c r="W19" s="48">
        <v>0.121545680446696</v>
      </c>
      <c r="X19" s="32"/>
      <c r="Y19" s="32"/>
      <c r="Z19" s="32"/>
      <c r="AA19" s="32"/>
      <c r="AB19" s="32"/>
    </row>
    <row r="20" spans="1:28" x14ac:dyDescent="0.4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spans="1:28" x14ac:dyDescent="0.4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spans="1:28" x14ac:dyDescent="0.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spans="1:28" x14ac:dyDescent="0.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spans="1:28" x14ac:dyDescent="0.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spans="1:28" x14ac:dyDescent="0.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 t="s">
        <v>18</v>
      </c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spans="1:28" x14ac:dyDescent="0.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48"/>
      <c r="S26" s="48"/>
      <c r="T26" s="48"/>
      <c r="U26" s="48"/>
      <c r="V26" s="48"/>
      <c r="W26" s="48"/>
      <c r="X26" s="32"/>
      <c r="Y26" s="32"/>
      <c r="Z26" s="32"/>
      <c r="AA26" s="32"/>
      <c r="AB26" s="32"/>
    </row>
    <row r="27" spans="1:28" x14ac:dyDescent="0.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48"/>
      <c r="S27" s="48"/>
      <c r="T27" s="48"/>
      <c r="U27" s="48"/>
      <c r="V27" s="48"/>
      <c r="W27" s="48"/>
      <c r="X27" s="32"/>
      <c r="Y27" s="32"/>
      <c r="Z27" s="32"/>
      <c r="AA27" s="32"/>
      <c r="AB27" s="32"/>
    </row>
    <row r="28" spans="1:28" x14ac:dyDescent="0.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8"/>
      <c r="S28" s="48"/>
      <c r="T28" s="48"/>
      <c r="U28" s="48"/>
      <c r="V28" s="48"/>
      <c r="W28" s="48"/>
      <c r="X28" s="32"/>
      <c r="Y28" s="32"/>
      <c r="Z28" s="32"/>
      <c r="AA28" s="32"/>
      <c r="AB28" s="32"/>
    </row>
    <row r="29" spans="1:28" x14ac:dyDescent="0.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48"/>
      <c r="S29" s="48"/>
      <c r="T29" s="48"/>
      <c r="U29" s="48"/>
      <c r="V29" s="48"/>
      <c r="W29" s="48"/>
      <c r="X29" s="32"/>
      <c r="Y29" s="32"/>
      <c r="Z29" s="32"/>
      <c r="AA29" s="32"/>
      <c r="AB29" s="32"/>
    </row>
    <row r="30" spans="1:28" x14ac:dyDescent="0.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48"/>
      <c r="S30" s="48"/>
      <c r="T30" s="48"/>
      <c r="U30" s="48"/>
      <c r="V30" s="48"/>
      <c r="W30" s="48"/>
      <c r="X30" s="32"/>
      <c r="Y30" s="32"/>
      <c r="Z30" s="32"/>
      <c r="AA30" s="32"/>
      <c r="AB30" s="32"/>
    </row>
    <row r="31" spans="1:28" x14ac:dyDescent="0.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48"/>
      <c r="S31" s="48"/>
      <c r="T31" s="48"/>
      <c r="U31" s="48"/>
      <c r="V31" s="48"/>
      <c r="W31" s="48"/>
      <c r="X31" s="32"/>
      <c r="Y31" s="32"/>
      <c r="Z31" s="32"/>
      <c r="AA31" s="32"/>
      <c r="AB31" s="32"/>
    </row>
    <row r="32" spans="1:28" x14ac:dyDescent="0.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spans="1:30" x14ac:dyDescent="0.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spans="1:30" x14ac:dyDescent="0.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spans="1:30" x14ac:dyDescent="0.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spans="1:30" x14ac:dyDescent="0.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44" spans="1:30" x14ac:dyDescent="0.4">
      <c r="AD44">
        <v>0</v>
      </c>
    </row>
  </sheetData>
  <phoneticPr fontId="3"/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70" zoomScaleNormal="70" workbookViewId="0">
      <selection activeCell="P37" sqref="P37"/>
    </sheetView>
  </sheetViews>
  <sheetFormatPr defaultColWidth="9" defaultRowHeight="18.75" x14ac:dyDescent="0.4"/>
  <cols>
    <col min="1" max="1" width="3.375" customWidth="1"/>
    <col min="2" max="2" width="3.875" customWidth="1"/>
    <col min="3" max="3" width="4.375" customWidth="1"/>
    <col min="4" max="4" width="4.5" customWidth="1"/>
  </cols>
  <sheetData>
    <row r="1" spans="1:23" x14ac:dyDescent="0.4">
      <c r="A1" s="32"/>
      <c r="B1" s="32" t="s">
        <v>0</v>
      </c>
      <c r="C1" s="32"/>
      <c r="D1" s="32"/>
      <c r="E1" s="32"/>
      <c r="G1" s="32" t="s">
        <v>19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 t="s">
        <v>20</v>
      </c>
      <c r="S1" s="32"/>
      <c r="T1" s="32"/>
      <c r="U1" s="32"/>
      <c r="V1" s="32"/>
      <c r="W1" s="32"/>
    </row>
    <row r="2" spans="1:23" x14ac:dyDescent="0.4">
      <c r="A2" s="32" t="s">
        <v>4</v>
      </c>
      <c r="B2" s="41" t="s">
        <v>21</v>
      </c>
      <c r="C2" s="42" t="s">
        <v>22</v>
      </c>
      <c r="D2" s="42" t="s">
        <v>23</v>
      </c>
      <c r="E2" s="32"/>
      <c r="G2" s="48"/>
      <c r="H2" s="48"/>
      <c r="I2" s="48"/>
      <c r="J2" s="48"/>
      <c r="K2" s="48"/>
      <c r="L2" s="48"/>
      <c r="M2" s="32"/>
      <c r="N2" s="32"/>
      <c r="O2" s="32"/>
      <c r="P2" s="32"/>
      <c r="Q2" s="32"/>
      <c r="R2" s="48"/>
      <c r="S2" s="48"/>
      <c r="T2" s="48"/>
      <c r="U2" s="48"/>
      <c r="V2" s="48"/>
      <c r="W2" s="48"/>
    </row>
    <row r="3" spans="1:23" x14ac:dyDescent="0.4">
      <c r="A3" s="32"/>
      <c r="B3" s="41" t="s">
        <v>24</v>
      </c>
      <c r="C3" s="42" t="s">
        <v>25</v>
      </c>
      <c r="D3" s="42" t="s">
        <v>26</v>
      </c>
      <c r="E3" s="32"/>
      <c r="G3" s="48"/>
      <c r="H3" s="48"/>
      <c r="I3" s="48"/>
      <c r="J3" s="48"/>
      <c r="K3" s="48"/>
      <c r="L3" s="48"/>
      <c r="M3" s="32"/>
      <c r="N3" s="32"/>
      <c r="O3" s="32"/>
      <c r="P3" s="32"/>
      <c r="Q3" s="32"/>
      <c r="R3" s="48"/>
      <c r="S3" s="48"/>
      <c r="T3" s="48"/>
      <c r="U3" s="48"/>
      <c r="V3" s="48"/>
      <c r="W3" s="48"/>
    </row>
    <row r="4" spans="1:23" x14ac:dyDescent="0.4">
      <c r="A4" s="32"/>
      <c r="B4" s="41" t="s">
        <v>27</v>
      </c>
      <c r="C4" s="42" t="s">
        <v>28</v>
      </c>
      <c r="D4" s="42" t="s">
        <v>29</v>
      </c>
      <c r="E4" s="32"/>
      <c r="G4" s="48"/>
      <c r="H4" s="48"/>
      <c r="I4" s="48"/>
      <c r="J4" s="48"/>
      <c r="K4" s="48"/>
      <c r="L4" s="48"/>
      <c r="M4" s="32"/>
      <c r="N4" s="32"/>
      <c r="O4" s="32"/>
      <c r="P4" s="32"/>
      <c r="Q4" s="32"/>
      <c r="R4" s="48"/>
      <c r="S4" s="48"/>
      <c r="T4" s="48"/>
      <c r="U4" s="48"/>
      <c r="V4" s="48"/>
      <c r="W4" s="48"/>
    </row>
    <row r="5" spans="1:23" x14ac:dyDescent="0.4">
      <c r="A5" s="32"/>
      <c r="B5" s="44"/>
      <c r="C5" s="44"/>
      <c r="D5" s="44" t="s">
        <v>5</v>
      </c>
      <c r="E5" s="32"/>
      <c r="G5" s="48"/>
      <c r="H5" s="48"/>
      <c r="I5" s="48"/>
      <c r="J5" s="48"/>
      <c r="K5" s="48"/>
      <c r="L5" s="48"/>
      <c r="M5" s="32"/>
      <c r="N5" s="32"/>
      <c r="O5" s="32"/>
      <c r="P5" s="32"/>
      <c r="Q5" s="32"/>
      <c r="R5" s="48"/>
      <c r="S5" s="48"/>
      <c r="T5" s="48"/>
      <c r="U5" s="48"/>
      <c r="V5" s="48"/>
      <c r="W5" s="48"/>
    </row>
    <row r="6" spans="1:23" x14ac:dyDescent="0.4">
      <c r="A6" s="32"/>
      <c r="B6" s="44" t="s">
        <v>6</v>
      </c>
      <c r="C6" s="44"/>
      <c r="D6" s="44"/>
      <c r="E6" s="32"/>
      <c r="G6" s="48"/>
      <c r="H6" s="48"/>
      <c r="I6" s="48"/>
      <c r="J6" s="48"/>
      <c r="K6" s="48"/>
      <c r="L6" s="48"/>
      <c r="M6" s="32"/>
      <c r="N6" s="32"/>
      <c r="O6" s="32"/>
      <c r="P6" s="32"/>
      <c r="Q6" s="32"/>
      <c r="R6" s="48"/>
      <c r="S6" s="48"/>
      <c r="T6" s="48"/>
      <c r="U6" s="48"/>
      <c r="V6" s="48"/>
      <c r="W6" s="48"/>
    </row>
    <row r="7" spans="1:23" x14ac:dyDescent="0.4">
      <c r="A7" s="32" t="s">
        <v>4</v>
      </c>
      <c r="B7" s="41" t="s">
        <v>30</v>
      </c>
      <c r="C7" s="42" t="s">
        <v>31</v>
      </c>
      <c r="D7" s="42" t="s">
        <v>32</v>
      </c>
      <c r="E7" s="32"/>
      <c r="G7" s="48"/>
      <c r="H7" s="48"/>
      <c r="I7" s="48"/>
      <c r="J7" s="48"/>
      <c r="K7" s="48"/>
      <c r="L7" s="48"/>
      <c r="M7" s="32"/>
      <c r="N7" s="32"/>
      <c r="O7" s="32"/>
      <c r="P7" s="32"/>
      <c r="Q7" s="32"/>
      <c r="R7" s="48"/>
      <c r="S7" s="48"/>
      <c r="T7" s="48"/>
      <c r="U7" s="48"/>
      <c r="V7" s="48"/>
      <c r="W7" s="48"/>
    </row>
    <row r="8" spans="1:23" x14ac:dyDescent="0.4">
      <c r="A8" s="32"/>
      <c r="B8" s="41" t="s">
        <v>33</v>
      </c>
      <c r="C8" s="45" t="s">
        <v>34</v>
      </c>
      <c r="D8" s="45" t="s">
        <v>35</v>
      </c>
      <c r="E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spans="1:23" x14ac:dyDescent="0.4">
      <c r="A9" s="32"/>
      <c r="B9" s="41" t="s">
        <v>36</v>
      </c>
      <c r="C9" s="41" t="s">
        <v>37</v>
      </c>
      <c r="D9" s="45" t="s">
        <v>38</v>
      </c>
      <c r="E9" s="32"/>
      <c r="G9" s="50"/>
      <c r="H9" s="50"/>
      <c r="I9" s="50"/>
      <c r="J9" s="50"/>
      <c r="K9" s="50"/>
      <c r="L9" s="50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 x14ac:dyDescent="0.4">
      <c r="A10" s="32"/>
      <c r="B10" s="44"/>
      <c r="C10" s="44"/>
      <c r="D10" s="44" t="s">
        <v>5</v>
      </c>
      <c r="E10" s="32"/>
      <c r="G10" s="50"/>
      <c r="H10" s="50"/>
      <c r="I10" s="50"/>
      <c r="J10" s="50"/>
      <c r="K10" s="50"/>
      <c r="L10" s="50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x14ac:dyDescent="0.4">
      <c r="A11" s="32"/>
      <c r="B11" s="44" t="s">
        <v>1</v>
      </c>
      <c r="C11" s="44"/>
      <c r="D11" s="44"/>
      <c r="E11" s="32"/>
      <c r="G11" s="50"/>
      <c r="H11" s="50"/>
      <c r="I11" s="50"/>
      <c r="J11" s="50"/>
      <c r="K11" s="50"/>
      <c r="L11" s="50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4">
      <c r="A12" s="32" t="s">
        <v>4</v>
      </c>
      <c r="B12" s="41" t="s">
        <v>39</v>
      </c>
      <c r="C12" s="42" t="s">
        <v>19</v>
      </c>
      <c r="D12" s="42" t="s">
        <v>20</v>
      </c>
      <c r="E12" s="32"/>
      <c r="G12" s="50"/>
      <c r="H12" s="50"/>
      <c r="I12" s="50"/>
      <c r="J12" s="50"/>
      <c r="K12" s="50"/>
      <c r="L12" s="50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x14ac:dyDescent="0.4">
      <c r="A13" s="32"/>
      <c r="B13" s="41" t="s">
        <v>40</v>
      </c>
      <c r="C13" s="41" t="s">
        <v>41</v>
      </c>
      <c r="D13" s="45" t="s">
        <v>42</v>
      </c>
      <c r="E13" s="32"/>
      <c r="G13" s="54" t="s">
        <v>43</v>
      </c>
      <c r="H13" s="50"/>
      <c r="I13" s="50"/>
      <c r="J13" s="50"/>
      <c r="K13" s="50"/>
      <c r="L13" s="50"/>
      <c r="M13" s="32"/>
      <c r="N13" s="32"/>
      <c r="O13" s="32"/>
      <c r="P13" s="32"/>
      <c r="Q13" s="32"/>
      <c r="R13" s="55" t="s">
        <v>44</v>
      </c>
      <c r="S13" s="32"/>
      <c r="T13" s="32"/>
      <c r="U13" s="32"/>
      <c r="V13" s="32"/>
      <c r="W13" s="32"/>
    </row>
    <row r="14" spans="1:23" x14ac:dyDescent="0.4">
      <c r="A14" s="32"/>
      <c r="B14" s="41" t="s">
        <v>45</v>
      </c>
      <c r="C14" s="41" t="s">
        <v>46</v>
      </c>
      <c r="D14" s="45" t="s">
        <v>47</v>
      </c>
      <c r="E14" s="32"/>
      <c r="G14" s="48">
        <v>-0.679242914273401</v>
      </c>
      <c r="H14" s="43">
        <v>-0.15591956534792101</v>
      </c>
      <c r="I14" s="43">
        <v>0.66496868628208305</v>
      </c>
      <c r="J14" s="43">
        <v>-0.49111058149195302</v>
      </c>
      <c r="K14" s="43">
        <v>0.326253927532829</v>
      </c>
      <c r="L14" s="46">
        <v>-0.77989526511906904</v>
      </c>
      <c r="M14" s="32"/>
      <c r="N14" s="32"/>
      <c r="O14" s="32"/>
      <c r="P14" s="32"/>
      <c r="Q14" s="32"/>
      <c r="R14" s="48">
        <v>-0.13539873213980599</v>
      </c>
      <c r="S14" s="48">
        <v>6.3304529666367002E-2</v>
      </c>
      <c r="T14" s="48">
        <v>1.3250519802158E-2</v>
      </c>
      <c r="U14" s="48">
        <v>-6.3435855820386994E-2</v>
      </c>
      <c r="V14" s="48">
        <v>-0.152720676562007</v>
      </c>
      <c r="W14" s="48">
        <v>6.0404312692897998E-2</v>
      </c>
    </row>
    <row r="15" spans="1:23" x14ac:dyDescent="0.4">
      <c r="A15" s="32"/>
      <c r="B15" s="32"/>
      <c r="C15" s="32"/>
      <c r="D15" s="32" t="s">
        <v>5</v>
      </c>
      <c r="E15" s="32"/>
      <c r="G15" s="49">
        <v>-9.8146088620809993E-2</v>
      </c>
      <c r="H15" s="50">
        <v>-0.134577978786008</v>
      </c>
      <c r="I15" s="50">
        <v>6.8730570017246001E-2</v>
      </c>
      <c r="J15" s="50">
        <v>-2.7264553832622999E-2</v>
      </c>
      <c r="K15" s="50">
        <v>-0.17568386061264099</v>
      </c>
      <c r="L15" s="47">
        <v>-3.8022740628147103E-2</v>
      </c>
      <c r="M15" s="32"/>
      <c r="N15" s="32"/>
      <c r="O15" s="32"/>
      <c r="P15" s="32"/>
      <c r="Q15" s="32"/>
      <c r="R15" s="48">
        <v>7.1273583624135994E-2</v>
      </c>
      <c r="S15" s="48">
        <v>-5.3797823362974E-2</v>
      </c>
      <c r="T15" s="48">
        <v>2.52554441771601E-3</v>
      </c>
      <c r="U15" s="48">
        <v>3.6513884437062001E-2</v>
      </c>
      <c r="V15" s="48">
        <v>6.5229596496601996E-2</v>
      </c>
      <c r="W15" s="48">
        <v>-9.5154662095836007E-2</v>
      </c>
    </row>
    <row r="16" spans="1:23" x14ac:dyDescent="0.4">
      <c r="G16" s="49">
        <v>0.68738873307069304</v>
      </c>
      <c r="H16" s="50">
        <v>0.106010254614309</v>
      </c>
      <c r="I16" s="50">
        <v>-0.71358159076701899</v>
      </c>
      <c r="J16" s="50">
        <v>0.65245573685668701</v>
      </c>
      <c r="K16" s="50">
        <v>-0.70670890867118197</v>
      </c>
      <c r="L16" s="47">
        <v>0.81169143377298902</v>
      </c>
      <c r="M16" s="32"/>
      <c r="N16" s="32"/>
      <c r="O16" s="32"/>
      <c r="P16" s="32"/>
      <c r="Q16" s="32"/>
      <c r="R16" s="48">
        <v>-8.4088848076050004E-3</v>
      </c>
      <c r="S16" s="48">
        <v>8.6249116037399893E-3</v>
      </c>
      <c r="T16" s="48">
        <v>-6.2401663849319996E-3</v>
      </c>
      <c r="U16" s="48">
        <v>5.4357338954400696E-4</v>
      </c>
      <c r="V16" s="48">
        <v>-2.30842432440299E-3</v>
      </c>
      <c r="W16" s="48">
        <v>2.0102329236539999E-3</v>
      </c>
    </row>
    <row r="17" spans="7:23" x14ac:dyDescent="0.4">
      <c r="G17" s="49">
        <v>0.34534302514936999</v>
      </c>
      <c r="H17" s="50">
        <v>-0.242639766070079</v>
      </c>
      <c r="I17" s="50">
        <v>-0.398148548830636</v>
      </c>
      <c r="J17" s="50">
        <v>0.279798411220265</v>
      </c>
      <c r="K17" s="50">
        <v>-0.54654131537815498</v>
      </c>
      <c r="L17" s="47">
        <v>0.60102853883108498</v>
      </c>
      <c r="M17" s="32"/>
      <c r="N17" s="32"/>
      <c r="O17" s="32"/>
      <c r="P17" s="32"/>
      <c r="Q17" s="32"/>
      <c r="R17" s="48">
        <v>4.5404261583707001E-2</v>
      </c>
      <c r="S17" s="48">
        <v>-2.1040807666798E-2</v>
      </c>
      <c r="T17" s="48">
        <v>-2.0770677152159999E-3</v>
      </c>
      <c r="U17" s="48">
        <v>2.3324625125552001E-2</v>
      </c>
      <c r="V17" s="48">
        <v>4.9962703727226998E-2</v>
      </c>
      <c r="W17" s="48">
        <v>-5.2441423509706001E-2</v>
      </c>
    </row>
    <row r="18" spans="7:23" x14ac:dyDescent="0.4">
      <c r="G18" s="49">
        <v>1.0501324237529699</v>
      </c>
      <c r="H18" s="50">
        <v>0.13458731621431899</v>
      </c>
      <c r="I18" s="50">
        <v>-0.90350275658257995</v>
      </c>
      <c r="J18" s="50">
        <v>0.79805545393525401</v>
      </c>
      <c r="K18" s="50">
        <v>-0.99950024155414097</v>
      </c>
      <c r="L18" s="47">
        <v>1.2614708036154101</v>
      </c>
      <c r="M18" s="32"/>
      <c r="N18" s="32"/>
      <c r="O18" s="32"/>
      <c r="P18" s="32"/>
      <c r="Q18" s="32"/>
      <c r="R18" s="48">
        <v>0.103828353619646</v>
      </c>
      <c r="S18" s="48">
        <v>-4.1511716497331999E-2</v>
      </c>
      <c r="T18" s="48">
        <v>-1.8973037252655998E-2</v>
      </c>
      <c r="U18" s="48">
        <v>5.7275251378571999E-2</v>
      </c>
      <c r="V18" s="48">
        <v>0.12589874938734599</v>
      </c>
      <c r="W18" s="48">
        <v>-4.7180572366188001E-2</v>
      </c>
    </row>
    <row r="19" spans="7:23" x14ac:dyDescent="0.4">
      <c r="G19" s="51">
        <v>0.44252585348045198</v>
      </c>
      <c r="H19" s="52">
        <v>-7.3481304348557999E-2</v>
      </c>
      <c r="I19" s="52">
        <v>-0.48969098715883602</v>
      </c>
      <c r="J19" s="52">
        <v>0.37295045806938398</v>
      </c>
      <c r="K19" s="52">
        <v>-0.224651860917365</v>
      </c>
      <c r="L19" s="53">
        <v>0.54557544046200601</v>
      </c>
      <c r="M19" s="32"/>
      <c r="N19" s="32"/>
      <c r="O19" s="32"/>
      <c r="P19" s="32"/>
      <c r="Q19" s="32"/>
      <c r="R19" s="48">
        <v>7.6299817668134998E-2</v>
      </c>
      <c r="S19" s="48">
        <v>-1.6235448818268002E-2</v>
      </c>
      <c r="T19" s="48">
        <v>-1.6867164508716E-2</v>
      </c>
      <c r="U19" s="48">
        <v>1.7876378411073E-2</v>
      </c>
      <c r="V19" s="48">
        <v>9.6664093567133999E-2</v>
      </c>
      <c r="W19" s="48">
        <v>1.4998298104416E-2</v>
      </c>
    </row>
    <row r="20" spans="7:23" x14ac:dyDescent="0.4"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7:23" x14ac:dyDescent="0.4"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spans="7:23" x14ac:dyDescent="0.4"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7:23" x14ac:dyDescent="0.4"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7:23" x14ac:dyDescent="0.4"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7:23" x14ac:dyDescent="0.4">
      <c r="G25" s="55" t="s">
        <v>48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55" t="s">
        <v>49</v>
      </c>
      <c r="S25" s="32"/>
      <c r="T25" s="32"/>
      <c r="U25" s="32"/>
      <c r="V25" s="32"/>
      <c r="W25" s="32"/>
    </row>
    <row r="26" spans="7:23" x14ac:dyDescent="0.4">
      <c r="G26" s="48">
        <v>-0.679242914273401</v>
      </c>
      <c r="H26" s="43">
        <v>9.8146088620809993E-2</v>
      </c>
      <c r="I26" s="43">
        <v>0.68738873307069304</v>
      </c>
      <c r="J26" s="43">
        <v>0.34534302514936999</v>
      </c>
      <c r="K26" s="43">
        <v>-1.0501324237529699</v>
      </c>
      <c r="L26" s="46">
        <v>0.44252585348045198</v>
      </c>
      <c r="M26" s="32"/>
      <c r="N26" s="32"/>
      <c r="O26" s="32"/>
      <c r="P26" s="32"/>
      <c r="Q26" s="32"/>
      <c r="R26" s="48">
        <v>-0.13539873213980599</v>
      </c>
      <c r="S26" s="48">
        <v>-7.1273583624135994E-2</v>
      </c>
      <c r="T26" s="48">
        <v>-8.4088848076050004E-3</v>
      </c>
      <c r="U26" s="48">
        <v>4.5404261583707001E-2</v>
      </c>
      <c r="V26" s="48">
        <v>-0.103828353619646</v>
      </c>
      <c r="W26" s="48">
        <v>7.6299817668134998E-2</v>
      </c>
    </row>
    <row r="27" spans="7:23" x14ac:dyDescent="0.4">
      <c r="G27" s="49">
        <v>0.15591956534792101</v>
      </c>
      <c r="H27" s="50">
        <v>-0.134577978786008</v>
      </c>
      <c r="I27" s="50">
        <v>-0.106010254614309</v>
      </c>
      <c r="J27" s="50">
        <v>0.242639766070079</v>
      </c>
      <c r="K27" s="50">
        <v>0.13458731621431899</v>
      </c>
      <c r="L27" s="47">
        <v>7.3481304348557999E-2</v>
      </c>
      <c r="M27" s="32"/>
      <c r="N27" s="32"/>
      <c r="O27" s="32"/>
      <c r="P27" s="32"/>
      <c r="Q27" s="32"/>
      <c r="R27" s="48">
        <v>-6.3304529666367002E-2</v>
      </c>
      <c r="S27" s="48">
        <v>-5.3797823362974E-2</v>
      </c>
      <c r="T27" s="48">
        <v>-8.6249116037399893E-3</v>
      </c>
      <c r="U27" s="48">
        <v>2.1040807666798E-2</v>
      </c>
      <c r="V27" s="48">
        <v>-4.1511716497331999E-2</v>
      </c>
      <c r="W27" s="48">
        <v>1.6235448818268002E-2</v>
      </c>
    </row>
    <row r="28" spans="7:23" x14ac:dyDescent="0.4">
      <c r="G28" s="49">
        <v>0.66496868628208305</v>
      </c>
      <c r="H28" s="50">
        <v>-6.8730570017246001E-2</v>
      </c>
      <c r="I28" s="50">
        <v>-0.71358159076701899</v>
      </c>
      <c r="J28" s="50">
        <v>-0.398148548830636</v>
      </c>
      <c r="K28" s="50">
        <v>0.90350275658257995</v>
      </c>
      <c r="L28" s="47">
        <v>-0.48969098715883602</v>
      </c>
      <c r="M28" s="32"/>
      <c r="N28" s="32"/>
      <c r="O28" s="32"/>
      <c r="P28" s="32"/>
      <c r="Q28" s="32"/>
      <c r="R28" s="48">
        <v>1.3250519802158E-2</v>
      </c>
      <c r="S28" s="48">
        <v>-2.52554441771601E-3</v>
      </c>
      <c r="T28" s="48">
        <v>-6.2401663849319996E-3</v>
      </c>
      <c r="U28" s="48">
        <v>-2.0770677152159999E-3</v>
      </c>
      <c r="V28" s="48">
        <v>1.8973037252655998E-2</v>
      </c>
      <c r="W28" s="48">
        <v>-1.6867164508716E-2</v>
      </c>
    </row>
    <row r="29" spans="7:23" x14ac:dyDescent="0.4">
      <c r="G29" s="49">
        <v>-0.49111058149195302</v>
      </c>
      <c r="H29" s="50">
        <v>2.7264553832622999E-2</v>
      </c>
      <c r="I29" s="50">
        <v>0.65245573685668701</v>
      </c>
      <c r="J29" s="50">
        <v>0.279798411220265</v>
      </c>
      <c r="K29" s="50">
        <v>-0.79805545393525401</v>
      </c>
      <c r="L29" s="47">
        <v>0.37295045806938398</v>
      </c>
      <c r="M29" s="32"/>
      <c r="N29" s="32"/>
      <c r="O29" s="32"/>
      <c r="P29" s="32"/>
      <c r="Q29" s="32"/>
      <c r="R29" s="48">
        <v>-6.3435855820386994E-2</v>
      </c>
      <c r="S29" s="48">
        <v>-3.6513884437062001E-2</v>
      </c>
      <c r="T29" s="48">
        <v>5.4357338954400696E-4</v>
      </c>
      <c r="U29" s="48">
        <v>2.3324625125552001E-2</v>
      </c>
      <c r="V29" s="48">
        <v>-5.7275251378571999E-2</v>
      </c>
      <c r="W29" s="48">
        <v>1.7876378411073E-2</v>
      </c>
    </row>
    <row r="30" spans="7:23" x14ac:dyDescent="0.4">
      <c r="G30" s="49">
        <v>-0.326253927532829</v>
      </c>
      <c r="H30" s="50">
        <v>-0.17568386061264099</v>
      </c>
      <c r="I30" s="50">
        <v>0.70670890867118197</v>
      </c>
      <c r="J30" s="50">
        <v>0.54654131537815498</v>
      </c>
      <c r="K30" s="50">
        <v>-0.99950024155414097</v>
      </c>
      <c r="L30" s="47">
        <v>0.224651860917365</v>
      </c>
      <c r="M30" s="32"/>
      <c r="N30" s="32"/>
      <c r="O30" s="32"/>
      <c r="P30" s="32"/>
      <c r="Q30" s="32"/>
      <c r="R30" s="48">
        <v>0.152720676562007</v>
      </c>
      <c r="S30" s="48">
        <v>6.5229596496601996E-2</v>
      </c>
      <c r="T30" s="48">
        <v>2.30842432440299E-3</v>
      </c>
      <c r="U30" s="48">
        <v>-4.9962703727226998E-2</v>
      </c>
      <c r="V30" s="48">
        <v>0.12589874938734599</v>
      </c>
      <c r="W30" s="48">
        <v>-9.6664093567133999E-2</v>
      </c>
    </row>
    <row r="31" spans="7:23" x14ac:dyDescent="0.4">
      <c r="G31" s="51">
        <v>-0.77989526511906904</v>
      </c>
      <c r="H31" s="52">
        <v>3.8022740628147103E-2</v>
      </c>
      <c r="I31" s="52">
        <v>0.81169143377298902</v>
      </c>
      <c r="J31" s="52">
        <v>0.60102853883108498</v>
      </c>
      <c r="K31" s="52">
        <v>-1.2614708036154101</v>
      </c>
      <c r="L31" s="53">
        <v>0.54557544046200601</v>
      </c>
      <c r="M31" s="32"/>
      <c r="N31" s="32"/>
      <c r="O31" s="32"/>
      <c r="P31" s="32"/>
      <c r="Q31" s="32"/>
      <c r="R31" s="48">
        <v>6.0404312692897998E-2</v>
      </c>
      <c r="S31" s="48">
        <v>9.5154662095836007E-2</v>
      </c>
      <c r="T31" s="48">
        <v>2.0102329236539999E-3</v>
      </c>
      <c r="U31" s="48">
        <v>-5.2441423509706001E-2</v>
      </c>
      <c r="V31" s="48">
        <v>4.7180572366188001E-2</v>
      </c>
      <c r="W31" s="48">
        <v>1.4998298104416E-2</v>
      </c>
    </row>
    <row r="39" spans="28:28" x14ac:dyDescent="0.4">
      <c r="AB39">
        <v>0</v>
      </c>
    </row>
  </sheetData>
  <phoneticPr fontId="3"/>
  <conditionalFormatting sqref="G14:L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6:L3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70" zoomScaleNormal="70" workbookViewId="0">
      <selection activeCell="P20" sqref="P20"/>
    </sheetView>
  </sheetViews>
  <sheetFormatPr defaultColWidth="9" defaultRowHeight="18.75" x14ac:dyDescent="0.4"/>
  <cols>
    <col min="1" max="1" width="3.625" customWidth="1"/>
    <col min="2" max="2" width="3.375" customWidth="1"/>
    <col min="3" max="4" width="4" customWidth="1"/>
  </cols>
  <sheetData>
    <row r="1" spans="1:23" x14ac:dyDescent="0.4">
      <c r="A1" s="32"/>
      <c r="B1" s="32" t="s">
        <v>0</v>
      </c>
      <c r="C1" s="32"/>
      <c r="D1" s="32"/>
      <c r="E1" s="32"/>
      <c r="G1" s="32" t="s">
        <v>31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 t="s">
        <v>32</v>
      </c>
      <c r="S1" s="32"/>
      <c r="T1" s="32"/>
      <c r="U1" s="32"/>
      <c r="V1" s="32"/>
      <c r="W1" s="32"/>
    </row>
    <row r="2" spans="1:23" x14ac:dyDescent="0.4">
      <c r="A2" s="32" t="s">
        <v>4</v>
      </c>
      <c r="B2" s="41" t="s">
        <v>21</v>
      </c>
      <c r="C2" s="42" t="s">
        <v>22</v>
      </c>
      <c r="D2" s="42" t="s">
        <v>23</v>
      </c>
      <c r="E2" s="32"/>
      <c r="G2" s="48"/>
      <c r="H2" s="43"/>
      <c r="I2" s="43"/>
      <c r="J2" s="43"/>
      <c r="K2" s="43"/>
      <c r="L2" s="46"/>
      <c r="M2" s="32"/>
      <c r="N2" s="32"/>
      <c r="O2" s="32"/>
      <c r="P2" s="32"/>
      <c r="Q2" s="32"/>
      <c r="R2" s="48"/>
      <c r="S2" s="43"/>
      <c r="T2" s="43"/>
      <c r="U2" s="43"/>
      <c r="V2" s="43"/>
      <c r="W2" s="46"/>
    </row>
    <row r="3" spans="1:23" x14ac:dyDescent="0.4">
      <c r="A3" s="32"/>
      <c r="B3" s="41" t="s">
        <v>24</v>
      </c>
      <c r="C3" s="42" t="s">
        <v>25</v>
      </c>
      <c r="D3" s="42" t="s">
        <v>26</v>
      </c>
      <c r="E3" s="32"/>
      <c r="G3" s="49"/>
      <c r="H3" s="50"/>
      <c r="I3" s="50"/>
      <c r="J3" s="50"/>
      <c r="K3" s="50"/>
      <c r="L3" s="47"/>
      <c r="M3" s="32"/>
      <c r="N3" s="32"/>
      <c r="O3" s="32"/>
      <c r="P3" s="32"/>
      <c r="Q3" s="32"/>
      <c r="R3" s="49"/>
      <c r="S3" s="50"/>
      <c r="T3" s="50"/>
      <c r="U3" s="50"/>
      <c r="V3" s="50"/>
      <c r="W3" s="47"/>
    </row>
    <row r="4" spans="1:23" x14ac:dyDescent="0.4">
      <c r="A4" s="32"/>
      <c r="B4" s="41" t="s">
        <v>27</v>
      </c>
      <c r="C4" s="42" t="s">
        <v>28</v>
      </c>
      <c r="D4" s="42" t="s">
        <v>29</v>
      </c>
      <c r="E4" s="32"/>
      <c r="G4" s="49"/>
      <c r="H4" s="50"/>
      <c r="I4" s="50"/>
      <c r="J4" s="50"/>
      <c r="K4" s="50"/>
      <c r="L4" s="47"/>
      <c r="M4" s="32"/>
      <c r="N4" s="32"/>
      <c r="O4" s="32"/>
      <c r="P4" s="32"/>
      <c r="Q4" s="32"/>
      <c r="R4" s="49"/>
      <c r="S4" s="50"/>
      <c r="T4" s="50"/>
      <c r="U4" s="50"/>
      <c r="V4" s="50"/>
      <c r="W4" s="47"/>
    </row>
    <row r="5" spans="1:23" x14ac:dyDescent="0.4">
      <c r="A5" s="32"/>
      <c r="B5" s="44"/>
      <c r="C5" s="44"/>
      <c r="D5" s="44" t="s">
        <v>5</v>
      </c>
      <c r="E5" s="32"/>
      <c r="G5" s="49"/>
      <c r="H5" s="50"/>
      <c r="I5" s="50"/>
      <c r="J5" s="50"/>
      <c r="K5" s="50"/>
      <c r="L5" s="47"/>
      <c r="M5" s="32"/>
      <c r="N5" s="32"/>
      <c r="O5" s="32"/>
      <c r="P5" s="32"/>
      <c r="Q5" s="32"/>
      <c r="R5" s="49"/>
      <c r="S5" s="50"/>
      <c r="T5" s="50"/>
      <c r="U5" s="50"/>
      <c r="V5" s="50"/>
      <c r="W5" s="47"/>
    </row>
    <row r="6" spans="1:23" x14ac:dyDescent="0.4">
      <c r="A6" s="32"/>
      <c r="B6" s="44" t="s">
        <v>6</v>
      </c>
      <c r="C6" s="44"/>
      <c r="D6" s="44"/>
      <c r="E6" s="32"/>
      <c r="G6" s="49"/>
      <c r="H6" s="50"/>
      <c r="I6" s="50"/>
      <c r="J6" s="50"/>
      <c r="K6" s="50"/>
      <c r="L6" s="47"/>
      <c r="M6" s="32"/>
      <c r="N6" s="32"/>
      <c r="O6" s="32"/>
      <c r="P6" s="32"/>
      <c r="Q6" s="32"/>
      <c r="R6" s="49"/>
      <c r="S6" s="50"/>
      <c r="T6" s="50"/>
      <c r="U6" s="50"/>
      <c r="V6" s="50"/>
      <c r="W6" s="47"/>
    </row>
    <row r="7" spans="1:23" x14ac:dyDescent="0.4">
      <c r="A7" s="32" t="s">
        <v>4</v>
      </c>
      <c r="B7" s="41" t="s">
        <v>30</v>
      </c>
      <c r="C7" s="42" t="s">
        <v>31</v>
      </c>
      <c r="D7" s="42" t="s">
        <v>32</v>
      </c>
      <c r="E7" s="32"/>
      <c r="G7" s="51"/>
      <c r="H7" s="52"/>
      <c r="I7" s="52"/>
      <c r="J7" s="52"/>
      <c r="K7" s="52"/>
      <c r="L7" s="53"/>
      <c r="M7" s="32"/>
      <c r="N7" s="32"/>
      <c r="O7" s="32"/>
      <c r="P7" s="32"/>
      <c r="Q7" s="32"/>
      <c r="R7" s="51"/>
      <c r="S7" s="52"/>
      <c r="T7" s="52"/>
      <c r="U7" s="52"/>
      <c r="V7" s="52"/>
      <c r="W7" s="53"/>
    </row>
    <row r="8" spans="1:23" x14ac:dyDescent="0.4">
      <c r="A8" s="32"/>
      <c r="B8" s="41" t="s">
        <v>33</v>
      </c>
      <c r="C8" s="45" t="s">
        <v>34</v>
      </c>
      <c r="D8" s="45" t="s">
        <v>35</v>
      </c>
      <c r="E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spans="1:23" x14ac:dyDescent="0.4">
      <c r="A9" s="32"/>
      <c r="B9" s="41" t="s">
        <v>36</v>
      </c>
      <c r="C9" s="41" t="s">
        <v>37</v>
      </c>
      <c r="D9" s="45" t="s">
        <v>38</v>
      </c>
      <c r="E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 x14ac:dyDescent="0.4">
      <c r="A10" s="32"/>
      <c r="B10" s="44"/>
      <c r="C10" s="44"/>
      <c r="D10" s="44" t="s">
        <v>5</v>
      </c>
      <c r="E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x14ac:dyDescent="0.4">
      <c r="A11" s="32"/>
      <c r="B11" s="44" t="s">
        <v>1</v>
      </c>
      <c r="C11" s="44"/>
      <c r="D11" s="44"/>
      <c r="E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4">
      <c r="A12" s="32" t="s">
        <v>4</v>
      </c>
      <c r="B12" s="41" t="s">
        <v>39</v>
      </c>
      <c r="C12" s="42" t="s">
        <v>19</v>
      </c>
      <c r="D12" s="42" t="s">
        <v>20</v>
      </c>
      <c r="E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x14ac:dyDescent="0.4">
      <c r="A13" s="32"/>
      <c r="B13" s="41" t="s">
        <v>40</v>
      </c>
      <c r="C13" s="41" t="s">
        <v>41</v>
      </c>
      <c r="D13" s="45" t="s">
        <v>42</v>
      </c>
      <c r="E13" s="32"/>
      <c r="G13" s="32" t="s">
        <v>50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 t="s">
        <v>35</v>
      </c>
      <c r="S13" s="32"/>
      <c r="T13" s="32"/>
      <c r="U13" s="32"/>
      <c r="V13" s="32"/>
      <c r="W13" s="32"/>
    </row>
    <row r="14" spans="1:23" x14ac:dyDescent="0.4">
      <c r="A14" s="32"/>
      <c r="B14" s="41" t="s">
        <v>45</v>
      </c>
      <c r="C14" s="41" t="s">
        <v>46</v>
      </c>
      <c r="D14" s="45" t="s">
        <v>47</v>
      </c>
      <c r="E14" s="32"/>
      <c r="G14" s="48">
        <v>-0.679242914273401</v>
      </c>
      <c r="H14" s="48">
        <v>9.8146088620809993E-2</v>
      </c>
      <c r="I14" s="48">
        <v>0.68738873307069304</v>
      </c>
      <c r="J14" s="48">
        <v>-0.34534302514936999</v>
      </c>
      <c r="K14" s="48">
        <v>1.0501324237529699</v>
      </c>
      <c r="L14" s="48">
        <v>-0.44252585348045198</v>
      </c>
      <c r="M14" s="43"/>
      <c r="N14" s="43"/>
      <c r="O14" s="43"/>
      <c r="P14" s="46"/>
      <c r="Q14" s="32"/>
      <c r="R14" s="33">
        <v>-0.13539873213980599</v>
      </c>
      <c r="S14" s="34">
        <v>-7.1273583624135994E-2</v>
      </c>
      <c r="T14" s="34">
        <v>-8.4088848076050004E-3</v>
      </c>
      <c r="U14" s="34">
        <v>-4.5404261583707001E-2</v>
      </c>
      <c r="V14" s="34">
        <v>0.103828353619646</v>
      </c>
      <c r="W14" s="35">
        <v>-7.6299817668134998E-2</v>
      </c>
    </row>
    <row r="15" spans="1:23" x14ac:dyDescent="0.4">
      <c r="A15" s="32"/>
      <c r="B15" s="32"/>
      <c r="C15" s="32"/>
      <c r="D15" s="32" t="s">
        <v>5</v>
      </c>
      <c r="E15" s="32"/>
      <c r="G15" s="48">
        <v>0.15591956534792101</v>
      </c>
      <c r="H15" s="48">
        <v>-0.134577978786008</v>
      </c>
      <c r="I15" s="48">
        <v>-0.106010254614309</v>
      </c>
      <c r="J15" s="48">
        <v>-0.242639766070079</v>
      </c>
      <c r="K15" s="48">
        <v>-0.13458731621431899</v>
      </c>
      <c r="L15" s="48">
        <v>-7.3481304348557999E-2</v>
      </c>
      <c r="M15" s="32"/>
      <c r="N15" s="32"/>
      <c r="O15" s="32"/>
      <c r="P15" s="47"/>
      <c r="Q15" s="32"/>
      <c r="R15" s="36">
        <v>-6.3304529666367002E-2</v>
      </c>
      <c r="S15" s="5">
        <v>-5.3797823362974E-2</v>
      </c>
      <c r="T15" s="5">
        <v>-8.6249116037399893E-3</v>
      </c>
      <c r="U15" s="5">
        <v>-2.1040807666798E-2</v>
      </c>
      <c r="V15" s="5">
        <v>4.1511716497331999E-2</v>
      </c>
      <c r="W15" s="37">
        <v>-1.6235448818268002E-2</v>
      </c>
    </row>
    <row r="16" spans="1:23" x14ac:dyDescent="0.4">
      <c r="G16" s="48">
        <v>0.66496868628208305</v>
      </c>
      <c r="H16" s="48">
        <v>-6.8730570017246001E-2</v>
      </c>
      <c r="I16" s="48">
        <v>-0.71358159076701899</v>
      </c>
      <c r="J16" s="48">
        <v>0.398148548830636</v>
      </c>
      <c r="K16" s="48">
        <v>-0.90350275658257995</v>
      </c>
      <c r="L16" s="48">
        <v>0.48969098715883602</v>
      </c>
      <c r="M16" s="32"/>
      <c r="N16" s="32"/>
      <c r="O16" s="32"/>
      <c r="P16" s="47"/>
      <c r="Q16" s="32"/>
      <c r="R16" s="36">
        <v>1.3250519802158E-2</v>
      </c>
      <c r="S16" s="5">
        <v>-2.52554441771601E-3</v>
      </c>
      <c r="T16" s="5">
        <v>-6.2401663849319996E-3</v>
      </c>
      <c r="U16" s="5">
        <v>2.0770677152159999E-3</v>
      </c>
      <c r="V16" s="5">
        <v>-1.8973037252655998E-2</v>
      </c>
      <c r="W16" s="37">
        <v>1.6867164508716E-2</v>
      </c>
    </row>
    <row r="17" spans="7:23" x14ac:dyDescent="0.4">
      <c r="G17" s="48">
        <v>0.49111058149195302</v>
      </c>
      <c r="H17" s="48">
        <v>-2.7264553832622999E-2</v>
      </c>
      <c r="I17" s="48">
        <v>-0.65245573685668701</v>
      </c>
      <c r="J17" s="48">
        <v>0.279798411220265</v>
      </c>
      <c r="K17" s="48">
        <v>-0.79805545393525401</v>
      </c>
      <c r="L17" s="48">
        <v>0.37295045806938398</v>
      </c>
      <c r="M17" s="32"/>
      <c r="N17" s="32"/>
      <c r="O17" s="32"/>
      <c r="P17" s="47"/>
      <c r="Q17" s="32"/>
      <c r="R17" s="36">
        <v>6.3435855820386994E-2</v>
      </c>
      <c r="S17" s="5">
        <v>3.6513884437062001E-2</v>
      </c>
      <c r="T17" s="5">
        <v>-5.4357338954400696E-4</v>
      </c>
      <c r="U17" s="5">
        <v>2.3324625125552001E-2</v>
      </c>
      <c r="V17" s="5">
        <v>-5.7275251378571999E-2</v>
      </c>
      <c r="W17" s="37">
        <v>1.7876378411073E-2</v>
      </c>
    </row>
    <row r="18" spans="7:23" x14ac:dyDescent="0.4">
      <c r="G18" s="48">
        <v>0.326253927532829</v>
      </c>
      <c r="H18" s="48">
        <v>0.17568386061264099</v>
      </c>
      <c r="I18" s="48">
        <v>-0.70670890867118197</v>
      </c>
      <c r="J18" s="48">
        <v>0.54654131537815498</v>
      </c>
      <c r="K18" s="48">
        <v>-0.99950024155414097</v>
      </c>
      <c r="L18" s="48">
        <v>0.224651860917365</v>
      </c>
      <c r="M18" s="32"/>
      <c r="N18" s="32"/>
      <c r="O18" s="32"/>
      <c r="P18" s="47"/>
      <c r="Q18" s="32"/>
      <c r="R18" s="36">
        <v>-0.152720676562007</v>
      </c>
      <c r="S18" s="5">
        <v>-6.5229596496601996E-2</v>
      </c>
      <c r="T18" s="5">
        <v>-2.30842432440299E-3</v>
      </c>
      <c r="U18" s="5">
        <v>-4.9962703727226998E-2</v>
      </c>
      <c r="V18" s="5">
        <v>0.12589874938734599</v>
      </c>
      <c r="W18" s="37">
        <v>-9.6664093567133999E-2</v>
      </c>
    </row>
    <row r="19" spans="7:23" x14ac:dyDescent="0.4">
      <c r="G19" s="48">
        <v>0.77989526511906904</v>
      </c>
      <c r="H19" s="48">
        <v>-3.8022740628147103E-2</v>
      </c>
      <c r="I19" s="48">
        <v>-0.81169143377298902</v>
      </c>
      <c r="J19" s="48">
        <v>0.60102853883108498</v>
      </c>
      <c r="K19" s="48">
        <v>-1.2614708036154101</v>
      </c>
      <c r="L19" s="48">
        <v>0.54557544046200601</v>
      </c>
      <c r="M19" s="32"/>
      <c r="N19" s="32"/>
      <c r="O19" s="32"/>
      <c r="P19" s="47"/>
      <c r="Q19" s="32"/>
      <c r="R19" s="38">
        <v>-6.0404312692897998E-2</v>
      </c>
      <c r="S19" s="39">
        <v>-9.5154662095836007E-2</v>
      </c>
      <c r="T19" s="39">
        <v>-2.0102329236539999E-3</v>
      </c>
      <c r="U19" s="39">
        <v>-5.2441423509706001E-2</v>
      </c>
      <c r="V19" s="39">
        <v>4.7180572366188001E-2</v>
      </c>
      <c r="W19" s="40">
        <v>1.4998298104416E-2</v>
      </c>
    </row>
    <row r="20" spans="7:23" x14ac:dyDescent="0.4">
      <c r="G20" s="49"/>
      <c r="H20" s="32"/>
      <c r="I20" s="32"/>
      <c r="J20" s="32"/>
      <c r="K20" s="32"/>
      <c r="L20" s="32"/>
      <c r="M20" s="32"/>
      <c r="N20" s="32"/>
      <c r="O20" s="32"/>
      <c r="P20" s="47"/>
      <c r="Q20" s="32"/>
      <c r="R20" s="32"/>
      <c r="S20" s="32"/>
      <c r="T20" s="32"/>
      <c r="U20" s="32"/>
      <c r="V20" s="32"/>
      <c r="W20" s="32"/>
    </row>
    <row r="21" spans="7:23" x14ac:dyDescent="0.4">
      <c r="G21" s="49"/>
      <c r="H21" s="32"/>
      <c r="I21" s="32"/>
      <c r="J21" s="32"/>
      <c r="K21" s="32"/>
      <c r="L21" s="32"/>
      <c r="M21" s="32"/>
      <c r="N21" s="32"/>
      <c r="O21" s="32"/>
      <c r="P21" s="47"/>
      <c r="Q21" s="32"/>
      <c r="R21" s="32"/>
      <c r="S21" s="32"/>
      <c r="T21" s="32"/>
      <c r="U21" s="32"/>
      <c r="V21" s="32"/>
      <c r="W21" s="32"/>
    </row>
    <row r="22" spans="7:23" x14ac:dyDescent="0.4">
      <c r="G22" s="49"/>
      <c r="H22" s="32"/>
      <c r="I22" s="32"/>
      <c r="J22" s="32"/>
      <c r="K22" s="32"/>
      <c r="L22" s="32"/>
      <c r="M22" s="32"/>
      <c r="N22" s="32"/>
      <c r="O22" s="32"/>
      <c r="P22" s="47"/>
      <c r="Q22" s="32"/>
      <c r="R22" s="32"/>
      <c r="S22" s="32"/>
      <c r="T22" s="32"/>
      <c r="U22" s="32"/>
      <c r="V22" s="32"/>
      <c r="W22" s="32"/>
    </row>
    <row r="23" spans="7:23" x14ac:dyDescent="0.4">
      <c r="G23" s="51"/>
      <c r="H23" s="52"/>
      <c r="I23" s="52"/>
      <c r="J23" s="52"/>
      <c r="K23" s="52"/>
      <c r="L23" s="52"/>
      <c r="M23" s="52"/>
      <c r="N23" s="52"/>
      <c r="O23" s="52"/>
      <c r="P23" s="53"/>
      <c r="Q23" s="32"/>
      <c r="R23" s="32"/>
      <c r="S23" s="32"/>
      <c r="T23" s="32"/>
      <c r="U23" s="32"/>
      <c r="V23" s="32"/>
      <c r="W23" s="32"/>
    </row>
    <row r="24" spans="7:23" x14ac:dyDescent="0.4"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7:23" x14ac:dyDescent="0.4">
      <c r="G25" s="32" t="s">
        <v>37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 t="s">
        <v>38</v>
      </c>
      <c r="S25" s="32"/>
      <c r="T25" s="32"/>
      <c r="U25" s="32"/>
      <c r="V25" s="32"/>
      <c r="W25" s="32"/>
    </row>
    <row r="26" spans="7:23" x14ac:dyDescent="0.4">
      <c r="G26" s="32">
        <v>-0.679242914273401</v>
      </c>
      <c r="H26" s="32">
        <v>-0.15591956534792101</v>
      </c>
      <c r="I26" s="32">
        <v>0.66496868628208305</v>
      </c>
      <c r="J26" s="32">
        <v>0.49111058149195302</v>
      </c>
      <c r="K26" s="32">
        <v>-0.326253927532829</v>
      </c>
      <c r="L26" s="32">
        <v>0.77989526511906904</v>
      </c>
      <c r="M26" s="32"/>
      <c r="N26" s="32"/>
      <c r="O26" s="32"/>
      <c r="P26" s="32"/>
      <c r="Q26" s="32"/>
      <c r="R26" s="48">
        <v>-0.13539873213980599</v>
      </c>
      <c r="S26" s="48">
        <v>6.3304529666367002E-2</v>
      </c>
      <c r="T26" s="48">
        <v>1.3250519802158E-2</v>
      </c>
      <c r="U26" s="48">
        <v>6.3435855820386994E-2</v>
      </c>
      <c r="V26" s="48">
        <v>0.152720676562007</v>
      </c>
      <c r="W26" s="48">
        <v>-6.0404312692897998E-2</v>
      </c>
    </row>
    <row r="27" spans="7:23" x14ac:dyDescent="0.4">
      <c r="G27" s="32">
        <v>-9.8146088620809993E-2</v>
      </c>
      <c r="H27" s="32">
        <v>-0.134577978786008</v>
      </c>
      <c r="I27" s="32">
        <v>6.8730570017246001E-2</v>
      </c>
      <c r="J27" s="32">
        <v>2.7264553832622999E-2</v>
      </c>
      <c r="K27" s="32">
        <v>0.17568386061264099</v>
      </c>
      <c r="L27" s="32">
        <v>3.8022740628147103E-2</v>
      </c>
      <c r="M27" s="32"/>
      <c r="N27" s="32"/>
      <c r="O27" s="32"/>
      <c r="P27" s="32"/>
      <c r="Q27" s="32"/>
      <c r="R27" s="48">
        <v>7.1273583624135994E-2</v>
      </c>
      <c r="S27" s="48">
        <v>-5.3797823362974E-2</v>
      </c>
      <c r="T27" s="48">
        <v>2.52554441771601E-3</v>
      </c>
      <c r="U27" s="48">
        <v>-3.6513884437062001E-2</v>
      </c>
      <c r="V27" s="48">
        <v>-6.5229596496601996E-2</v>
      </c>
      <c r="W27" s="48">
        <v>9.5154662095836007E-2</v>
      </c>
    </row>
    <row r="28" spans="7:23" x14ac:dyDescent="0.4">
      <c r="G28" s="32">
        <v>0.68738873307069304</v>
      </c>
      <c r="H28" s="32">
        <v>0.106010254614309</v>
      </c>
      <c r="I28" s="32">
        <v>-0.71358159076701899</v>
      </c>
      <c r="J28" s="32">
        <v>-0.65245573685668701</v>
      </c>
      <c r="K28" s="32">
        <v>0.70670890867118197</v>
      </c>
      <c r="L28" s="32">
        <v>-0.81169143377298902</v>
      </c>
      <c r="M28" s="32"/>
      <c r="N28" s="32"/>
      <c r="O28" s="32"/>
      <c r="P28" s="32"/>
      <c r="Q28" s="32"/>
      <c r="R28" s="48">
        <v>-8.4088848076050004E-3</v>
      </c>
      <c r="S28" s="48">
        <v>8.6249116037399893E-3</v>
      </c>
      <c r="T28" s="48">
        <v>-6.2401663849319996E-3</v>
      </c>
      <c r="U28" s="48">
        <v>-5.4357338954400696E-4</v>
      </c>
      <c r="V28" s="48">
        <v>2.30842432440299E-3</v>
      </c>
      <c r="W28" s="48">
        <v>-2.0102329236539999E-3</v>
      </c>
    </row>
    <row r="29" spans="7:23" x14ac:dyDescent="0.4">
      <c r="G29" s="32">
        <v>-0.34534302514936999</v>
      </c>
      <c r="H29" s="32">
        <v>0.242639766070079</v>
      </c>
      <c r="I29" s="32">
        <v>0.398148548830636</v>
      </c>
      <c r="J29" s="32">
        <v>0.279798411220265</v>
      </c>
      <c r="K29" s="32">
        <v>-0.54654131537815498</v>
      </c>
      <c r="L29" s="32">
        <v>0.60102853883108498</v>
      </c>
      <c r="M29" s="32"/>
      <c r="N29" s="32"/>
      <c r="O29" s="32"/>
      <c r="P29" s="32"/>
      <c r="Q29" s="32"/>
      <c r="R29" s="48">
        <v>-4.5404261583707001E-2</v>
      </c>
      <c r="S29" s="48">
        <v>2.1040807666798E-2</v>
      </c>
      <c r="T29" s="48">
        <v>2.0770677152159999E-3</v>
      </c>
      <c r="U29" s="48">
        <v>2.3324625125552001E-2</v>
      </c>
      <c r="V29" s="48">
        <v>4.9962703727226998E-2</v>
      </c>
      <c r="W29" s="48">
        <v>-5.2441423509706001E-2</v>
      </c>
    </row>
    <row r="30" spans="7:23" x14ac:dyDescent="0.4">
      <c r="G30" s="32">
        <v>-1.0501324237529699</v>
      </c>
      <c r="H30" s="32">
        <v>-0.13458731621431899</v>
      </c>
      <c r="I30" s="32">
        <v>0.90350275658257995</v>
      </c>
      <c r="J30" s="32">
        <v>0.79805545393525401</v>
      </c>
      <c r="K30" s="32">
        <v>-0.99950024155414097</v>
      </c>
      <c r="L30" s="32">
        <v>1.2614708036154101</v>
      </c>
      <c r="M30" s="32"/>
      <c r="N30" s="32"/>
      <c r="O30" s="32"/>
      <c r="P30" s="32"/>
      <c r="Q30" s="32"/>
      <c r="R30" s="48">
        <v>-0.103828353619646</v>
      </c>
      <c r="S30" s="48">
        <v>4.1511716497331999E-2</v>
      </c>
      <c r="T30" s="48">
        <v>1.8973037252655998E-2</v>
      </c>
      <c r="U30" s="48">
        <v>5.7275251378571999E-2</v>
      </c>
      <c r="V30" s="48">
        <v>0.12589874938734599</v>
      </c>
      <c r="W30" s="48">
        <v>-4.7180572366188001E-2</v>
      </c>
    </row>
    <row r="31" spans="7:23" x14ac:dyDescent="0.4">
      <c r="G31" s="32">
        <v>-0.44252585348045198</v>
      </c>
      <c r="H31" s="32">
        <v>7.3481304348557999E-2</v>
      </c>
      <c r="I31" s="32">
        <v>0.48969098715883602</v>
      </c>
      <c r="J31" s="32">
        <v>0.37295045806938398</v>
      </c>
      <c r="K31" s="32">
        <v>-0.224651860917365</v>
      </c>
      <c r="L31" s="32">
        <v>0.54557544046200601</v>
      </c>
      <c r="M31" s="32"/>
      <c r="N31" s="32"/>
      <c r="O31" s="32"/>
      <c r="P31" s="32"/>
      <c r="Q31" s="32"/>
      <c r="R31" s="48">
        <v>-7.6299817668134998E-2</v>
      </c>
      <c r="S31" s="48">
        <v>1.6235448818268002E-2</v>
      </c>
      <c r="T31" s="48">
        <v>1.6867164508716E-2</v>
      </c>
      <c r="U31" s="48">
        <v>1.7876378411073E-2</v>
      </c>
      <c r="V31" s="48">
        <v>9.6664093567133999E-2</v>
      </c>
      <c r="W31" s="48">
        <v>1.4998298104416E-2</v>
      </c>
    </row>
    <row r="40" spans="28:28" x14ac:dyDescent="0.4">
      <c r="AB40">
        <v>0</v>
      </c>
    </row>
  </sheetData>
  <phoneticPr fontId="3"/>
  <conditionalFormatting sqref="R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L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6:L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abSelected="1" zoomScale="40" zoomScaleNormal="40" workbookViewId="0">
      <selection sqref="A1:AE46"/>
    </sheetView>
  </sheetViews>
  <sheetFormatPr defaultColWidth="9" defaultRowHeight="18.75" x14ac:dyDescent="0.4"/>
  <cols>
    <col min="1" max="1" width="4" customWidth="1"/>
    <col min="2" max="2" width="4.125" customWidth="1"/>
    <col min="3" max="3" width="4.75" customWidth="1"/>
    <col min="4" max="4" width="4.375" customWidth="1"/>
  </cols>
  <sheetData>
    <row r="1" spans="1:24" x14ac:dyDescent="0.4">
      <c r="A1" s="32"/>
      <c r="B1" s="32" t="s">
        <v>0</v>
      </c>
      <c r="C1" s="32"/>
      <c r="D1" s="32"/>
      <c r="E1" s="32"/>
      <c r="G1" s="32" t="s">
        <v>22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 t="s">
        <v>23</v>
      </c>
      <c r="S1" s="32"/>
      <c r="T1" s="32"/>
      <c r="U1" s="32"/>
      <c r="V1" s="32"/>
      <c r="W1" s="32"/>
      <c r="X1" s="32"/>
    </row>
    <row r="2" spans="1:24" x14ac:dyDescent="0.4">
      <c r="A2" s="32" t="s">
        <v>4</v>
      </c>
      <c r="B2" s="41" t="s">
        <v>21</v>
      </c>
      <c r="C2" s="42" t="s">
        <v>22</v>
      </c>
      <c r="D2" s="42" t="s">
        <v>23</v>
      </c>
      <c r="E2" s="32"/>
      <c r="G2" s="43"/>
      <c r="H2" s="43"/>
      <c r="I2" s="43"/>
      <c r="J2" s="43"/>
      <c r="K2" s="43"/>
      <c r="L2" s="46"/>
      <c r="M2" s="32"/>
      <c r="N2" s="32"/>
      <c r="O2" s="32"/>
      <c r="P2" s="32"/>
      <c r="Q2" s="32"/>
      <c r="R2" s="48"/>
      <c r="S2" s="43"/>
      <c r="T2" s="43"/>
      <c r="U2" s="43"/>
      <c r="V2" s="43"/>
      <c r="W2" s="46"/>
      <c r="X2" s="32"/>
    </row>
    <row r="3" spans="1:24" x14ac:dyDescent="0.4">
      <c r="A3" s="32"/>
      <c r="B3" s="41" t="s">
        <v>24</v>
      </c>
      <c r="C3" s="42" t="s">
        <v>25</v>
      </c>
      <c r="D3" s="42" t="s">
        <v>26</v>
      </c>
      <c r="E3" s="32"/>
      <c r="G3" s="32"/>
      <c r="H3" s="32"/>
      <c r="I3" s="32"/>
      <c r="J3" s="32"/>
      <c r="K3" s="32"/>
      <c r="L3" s="47"/>
      <c r="M3" s="32"/>
      <c r="N3" s="32"/>
      <c r="O3" s="32"/>
      <c r="P3" s="32"/>
      <c r="Q3" s="32"/>
      <c r="R3" s="49"/>
      <c r="S3" s="50"/>
      <c r="T3" s="50"/>
      <c r="U3" s="50"/>
      <c r="V3" s="50"/>
      <c r="W3" s="47"/>
      <c r="X3" s="32"/>
    </row>
    <row r="4" spans="1:24" x14ac:dyDescent="0.4">
      <c r="A4" s="32"/>
      <c r="B4" s="41" t="s">
        <v>27</v>
      </c>
      <c r="C4" s="42" t="s">
        <v>28</v>
      </c>
      <c r="D4" s="42" t="s">
        <v>29</v>
      </c>
      <c r="E4" s="32"/>
      <c r="G4" s="32"/>
      <c r="H4" s="32"/>
      <c r="I4" s="32"/>
      <c r="J4" s="32"/>
      <c r="K4" s="32"/>
      <c r="L4" s="47"/>
      <c r="M4" s="32"/>
      <c r="N4" s="32"/>
      <c r="O4" s="32"/>
      <c r="P4" s="32"/>
      <c r="Q4" s="32"/>
      <c r="R4" s="49"/>
      <c r="S4" s="50"/>
      <c r="T4" s="50"/>
      <c r="U4" s="50"/>
      <c r="V4" s="50"/>
      <c r="W4" s="47"/>
      <c r="X4" s="32"/>
    </row>
    <row r="5" spans="1:24" x14ac:dyDescent="0.4">
      <c r="A5" s="32"/>
      <c r="B5" s="44"/>
      <c r="C5" s="44"/>
      <c r="D5" s="44" t="s">
        <v>5</v>
      </c>
      <c r="E5" s="32"/>
      <c r="G5" s="32"/>
      <c r="H5" s="32"/>
      <c r="I5" s="32"/>
      <c r="J5" s="32"/>
      <c r="K5" s="32"/>
      <c r="L5" s="47"/>
      <c r="M5" s="32"/>
      <c r="N5" s="32"/>
      <c r="O5" s="32"/>
      <c r="P5" s="32"/>
      <c r="Q5" s="32"/>
      <c r="R5" s="49"/>
      <c r="S5" s="50"/>
      <c r="T5" s="50"/>
      <c r="U5" s="50"/>
      <c r="V5" s="50"/>
      <c r="W5" s="47"/>
      <c r="X5" s="32"/>
    </row>
    <row r="6" spans="1:24" x14ac:dyDescent="0.4">
      <c r="A6" s="32"/>
      <c r="B6" s="44" t="s">
        <v>6</v>
      </c>
      <c r="C6" s="44"/>
      <c r="D6" s="44"/>
      <c r="E6" s="32"/>
      <c r="G6" s="32"/>
      <c r="H6" s="32"/>
      <c r="I6" s="32"/>
      <c r="J6" s="32"/>
      <c r="K6" s="32"/>
      <c r="L6" s="47"/>
      <c r="M6" s="32"/>
      <c r="N6" s="32"/>
      <c r="O6" s="32"/>
      <c r="P6" s="32"/>
      <c r="Q6" s="32"/>
      <c r="R6" s="49"/>
      <c r="S6" s="50"/>
      <c r="T6" s="50"/>
      <c r="U6" s="50"/>
      <c r="V6" s="50"/>
      <c r="W6" s="47"/>
      <c r="X6" s="32"/>
    </row>
    <row r="7" spans="1:24" x14ac:dyDescent="0.4">
      <c r="A7" s="32" t="s">
        <v>4</v>
      </c>
      <c r="B7" s="41" t="s">
        <v>30</v>
      </c>
      <c r="C7" s="42" t="s">
        <v>31</v>
      </c>
      <c r="D7" s="42" t="s">
        <v>32</v>
      </c>
      <c r="E7" s="32"/>
      <c r="G7" s="32"/>
      <c r="H7" s="32"/>
      <c r="I7" s="32"/>
      <c r="J7" s="32"/>
      <c r="K7" s="32"/>
      <c r="L7" s="47"/>
      <c r="M7" s="32"/>
      <c r="N7" s="32"/>
      <c r="O7" s="32"/>
      <c r="P7" s="32"/>
      <c r="Q7" s="32"/>
      <c r="R7" s="51"/>
      <c r="S7" s="52"/>
      <c r="T7" s="52"/>
      <c r="U7" s="52"/>
      <c r="V7" s="52"/>
      <c r="W7" s="53"/>
      <c r="X7" s="32"/>
    </row>
    <row r="8" spans="1:24" x14ac:dyDescent="0.4">
      <c r="A8" s="32"/>
      <c r="B8" s="41" t="s">
        <v>33</v>
      </c>
      <c r="C8" s="45" t="s">
        <v>34</v>
      </c>
      <c r="D8" s="45" t="s">
        <v>35</v>
      </c>
      <c r="E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x14ac:dyDescent="0.4">
      <c r="A9" s="32"/>
      <c r="B9" s="41" t="s">
        <v>36</v>
      </c>
      <c r="C9" s="41" t="s">
        <v>37</v>
      </c>
      <c r="D9" s="45" t="s">
        <v>38</v>
      </c>
      <c r="E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x14ac:dyDescent="0.4">
      <c r="A10" s="32"/>
      <c r="B10" s="44"/>
      <c r="C10" s="44"/>
      <c r="D10" s="44" t="s">
        <v>5</v>
      </c>
      <c r="E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x14ac:dyDescent="0.4">
      <c r="A11" s="32"/>
      <c r="B11" s="44" t="s">
        <v>1</v>
      </c>
      <c r="C11" s="44"/>
      <c r="D11" s="44"/>
      <c r="E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x14ac:dyDescent="0.4">
      <c r="A12" s="32" t="s">
        <v>4</v>
      </c>
      <c r="B12" s="41" t="s">
        <v>39</v>
      </c>
      <c r="C12" s="42" t="s">
        <v>19</v>
      </c>
      <c r="D12" s="42" t="s">
        <v>20</v>
      </c>
      <c r="E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x14ac:dyDescent="0.4">
      <c r="A13" s="32"/>
      <c r="B13" s="41" t="s">
        <v>40</v>
      </c>
      <c r="C13" s="41" t="s">
        <v>41</v>
      </c>
      <c r="D13" s="45" t="s">
        <v>42</v>
      </c>
      <c r="E13" s="32"/>
      <c r="G13" s="32" t="s">
        <v>25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 t="s">
        <v>26</v>
      </c>
      <c r="S13" s="32"/>
      <c r="T13" s="32"/>
      <c r="U13" s="32"/>
      <c r="V13" s="32"/>
      <c r="W13" s="32"/>
      <c r="X13" s="32"/>
    </row>
    <row r="14" spans="1:24" x14ac:dyDescent="0.4">
      <c r="A14" s="32"/>
      <c r="B14" s="41" t="s">
        <v>45</v>
      </c>
      <c r="C14" s="41" t="s">
        <v>46</v>
      </c>
      <c r="D14" s="45" t="s">
        <v>47</v>
      </c>
      <c r="E14" s="32"/>
      <c r="G14" s="43"/>
      <c r="H14" s="43"/>
      <c r="I14" s="43"/>
      <c r="J14" s="43"/>
      <c r="K14" s="43"/>
      <c r="L14" s="46"/>
      <c r="M14" s="32"/>
      <c r="N14" s="32"/>
      <c r="O14" s="32"/>
      <c r="P14" s="32"/>
      <c r="Q14" s="32"/>
      <c r="R14" s="43"/>
      <c r="S14" s="43"/>
      <c r="T14" s="43"/>
      <c r="U14" s="43"/>
      <c r="V14" s="43"/>
      <c r="W14" s="46"/>
      <c r="X14" s="32"/>
    </row>
    <row r="15" spans="1:24" x14ac:dyDescent="0.4">
      <c r="A15" s="32"/>
      <c r="B15" s="32"/>
      <c r="C15" s="32"/>
      <c r="D15" s="32" t="s">
        <v>5</v>
      </c>
      <c r="E15" s="32"/>
      <c r="G15" s="32"/>
      <c r="H15" s="32"/>
      <c r="I15" s="32"/>
      <c r="J15" s="32"/>
      <c r="K15" s="32"/>
      <c r="L15" s="4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47"/>
      <c r="X15" s="32"/>
    </row>
    <row r="16" spans="1:24" x14ac:dyDescent="0.4">
      <c r="G16" s="32"/>
      <c r="H16" s="32"/>
      <c r="I16" s="32"/>
      <c r="J16" s="32"/>
      <c r="K16" s="32"/>
      <c r="L16" s="4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7"/>
      <c r="X16" s="32"/>
    </row>
    <row r="17" spans="7:24" x14ac:dyDescent="0.4">
      <c r="G17" s="32"/>
      <c r="H17" s="32"/>
      <c r="I17" s="32"/>
      <c r="J17" s="32"/>
      <c r="K17" s="32"/>
      <c r="L17" s="4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47"/>
      <c r="X17" s="32"/>
    </row>
    <row r="18" spans="7:24" x14ac:dyDescent="0.4">
      <c r="G18" s="32"/>
      <c r="H18" s="32"/>
      <c r="I18" s="32"/>
      <c r="J18" s="32"/>
      <c r="K18" s="32"/>
      <c r="L18" s="4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7"/>
      <c r="X18" s="32"/>
    </row>
    <row r="19" spans="7:24" x14ac:dyDescent="0.4">
      <c r="G19" s="32"/>
      <c r="H19" s="32"/>
      <c r="I19" s="32"/>
      <c r="J19" s="32"/>
      <c r="K19" s="32"/>
      <c r="L19" s="47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47"/>
      <c r="X19" s="32"/>
    </row>
    <row r="20" spans="7:24" x14ac:dyDescent="0.4"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7:24" x14ac:dyDescent="0.4"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7:24" x14ac:dyDescent="0.4"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7:24" x14ac:dyDescent="0.4"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7:24" x14ac:dyDescent="0.4"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7:24" x14ac:dyDescent="0.4"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 t="s">
        <v>29</v>
      </c>
      <c r="S25" s="32"/>
      <c r="T25" s="32"/>
      <c r="U25" s="32"/>
      <c r="V25" s="32"/>
      <c r="W25" s="32"/>
      <c r="X25" s="32"/>
    </row>
    <row r="26" spans="7:24" x14ac:dyDescent="0.4"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48"/>
      <c r="S26" s="43"/>
      <c r="T26" s="43"/>
      <c r="U26" s="43"/>
      <c r="V26" s="43"/>
      <c r="W26" s="46"/>
      <c r="X26" s="32"/>
    </row>
    <row r="27" spans="7:24" x14ac:dyDescent="0.4"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49"/>
      <c r="S27" s="32"/>
      <c r="T27" s="32"/>
      <c r="U27" s="32"/>
      <c r="V27" s="32"/>
      <c r="W27" s="47"/>
      <c r="X27" s="32"/>
    </row>
    <row r="28" spans="7:24" x14ac:dyDescent="0.4"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9"/>
      <c r="S28" s="32"/>
      <c r="T28" s="32"/>
      <c r="U28" s="32"/>
      <c r="V28" s="32"/>
      <c r="W28" s="47"/>
      <c r="X28" s="32"/>
    </row>
    <row r="29" spans="7:24" x14ac:dyDescent="0.4"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49"/>
      <c r="S29" s="32"/>
      <c r="T29" s="32"/>
      <c r="U29" s="32"/>
      <c r="V29" s="32"/>
      <c r="W29" s="47"/>
      <c r="X29" s="32"/>
    </row>
    <row r="30" spans="7:24" x14ac:dyDescent="0.4"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49"/>
      <c r="S30" s="32"/>
      <c r="T30" s="32"/>
      <c r="U30" s="32"/>
      <c r="V30" s="32"/>
      <c r="W30" s="47"/>
      <c r="X30" s="32"/>
    </row>
    <row r="31" spans="7:24" x14ac:dyDescent="0.4"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51"/>
      <c r="S31" s="52"/>
      <c r="T31" s="52"/>
      <c r="U31" s="52"/>
      <c r="V31" s="52"/>
      <c r="W31" s="53"/>
      <c r="X31" s="32"/>
    </row>
    <row r="32" spans="7:24" x14ac:dyDescent="0.4"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46" spans="31:31" x14ac:dyDescent="0.4">
      <c r="AE46">
        <v>0</v>
      </c>
    </row>
  </sheetData>
  <phoneticPr fontId="3"/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L13"/>
    </sheetView>
  </sheetViews>
  <sheetFormatPr defaultColWidth="9" defaultRowHeight="18.75" x14ac:dyDescent="0.4"/>
  <sheetData>
    <row r="1" spans="1:12" x14ac:dyDescent="0.4">
      <c r="A1" s="32" t="s">
        <v>51</v>
      </c>
    </row>
    <row r="2" spans="1:12" x14ac:dyDescent="0.4">
      <c r="A2" s="33">
        <v>0.28671999999999997</v>
      </c>
      <c r="B2" s="34">
        <v>0</v>
      </c>
      <c r="C2" s="34">
        <v>0</v>
      </c>
      <c r="D2" s="34">
        <v>0</v>
      </c>
      <c r="E2" s="34">
        <v>0</v>
      </c>
      <c r="F2" s="35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">
      <c r="A3" s="36">
        <v>0</v>
      </c>
      <c r="B3" s="5">
        <v>0.28671999999999997</v>
      </c>
      <c r="C3" s="5">
        <v>0</v>
      </c>
      <c r="D3" s="5">
        <v>0</v>
      </c>
      <c r="E3" s="5">
        <v>0</v>
      </c>
      <c r="F3" s="37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 s="36">
        <v>0</v>
      </c>
      <c r="B4" s="5">
        <v>0</v>
      </c>
      <c r="C4" s="5">
        <v>0.28671999999999997</v>
      </c>
      <c r="D4" s="5">
        <v>0</v>
      </c>
      <c r="E4" s="5">
        <v>0</v>
      </c>
      <c r="F4" s="37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">
      <c r="A5" s="36">
        <v>0</v>
      </c>
      <c r="B5" s="5">
        <v>0</v>
      </c>
      <c r="C5" s="5">
        <v>0</v>
      </c>
      <c r="D5" s="5">
        <v>0.52151000000000003</v>
      </c>
      <c r="E5" s="5">
        <v>0</v>
      </c>
      <c r="F5" s="37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s="36">
        <v>0</v>
      </c>
      <c r="B6" s="5">
        <v>0</v>
      </c>
      <c r="C6" s="5">
        <v>0</v>
      </c>
      <c r="D6" s="5">
        <v>0</v>
      </c>
      <c r="E6" s="5">
        <v>0.20249</v>
      </c>
      <c r="F6" s="37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A7" s="38">
        <v>0</v>
      </c>
      <c r="B7" s="39">
        <v>0</v>
      </c>
      <c r="C7" s="39">
        <v>0</v>
      </c>
      <c r="D7" s="39">
        <v>0</v>
      </c>
      <c r="E7" s="39">
        <v>0</v>
      </c>
      <c r="F7" s="40">
        <v>0.25391999999999998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0.28671999999999997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0.28671999999999997</v>
      </c>
      <c r="I9">
        <v>0</v>
      </c>
      <c r="J9">
        <v>0</v>
      </c>
      <c r="K9">
        <v>0</v>
      </c>
      <c r="L9">
        <v>0</v>
      </c>
    </row>
    <row r="10" spans="1:12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0.28671999999999997</v>
      </c>
      <c r="J10">
        <v>0</v>
      </c>
      <c r="K10">
        <v>0</v>
      </c>
      <c r="L10">
        <v>0</v>
      </c>
    </row>
    <row r="11" spans="1:12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0.52151000000000003</v>
      </c>
      <c r="K11">
        <v>0</v>
      </c>
      <c r="L11">
        <v>0</v>
      </c>
    </row>
    <row r="12" spans="1:12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0.20249</v>
      </c>
      <c r="L12">
        <v>0</v>
      </c>
    </row>
    <row r="13" spans="1:12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0.25391999999999998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2" sqref="A2:F2"/>
    </sheetView>
  </sheetViews>
  <sheetFormatPr defaultColWidth="9" defaultRowHeight="18.75" x14ac:dyDescent="0.4"/>
  <cols>
    <col min="8" max="8" width="17.375" customWidth="1"/>
  </cols>
  <sheetData>
    <row r="1" spans="1:9" x14ac:dyDescent="0.4">
      <c r="A1" t="s">
        <v>5</v>
      </c>
      <c r="B1" t="s">
        <v>4</v>
      </c>
      <c r="C1" t="s">
        <v>52</v>
      </c>
      <c r="D1" t="s">
        <v>53</v>
      </c>
      <c r="E1" t="s">
        <v>54</v>
      </c>
      <c r="F1" t="s">
        <v>55</v>
      </c>
      <c r="G1" s="10" t="s">
        <v>56</v>
      </c>
      <c r="I1" s="10" t="s">
        <v>57</v>
      </c>
    </row>
    <row r="2" spans="1:9" x14ac:dyDescent="0.4">
      <c r="A2">
        <v>8.6240000000000006</v>
      </c>
      <c r="B2">
        <v>6.0209999999999999</v>
      </c>
      <c r="C2">
        <v>7.4139999999999997</v>
      </c>
      <c r="D2">
        <v>90</v>
      </c>
      <c r="E2">
        <v>127.51</v>
      </c>
      <c r="F2">
        <v>90</v>
      </c>
      <c r="G2">
        <v>305.37799999999999</v>
      </c>
      <c r="H2" s="10">
        <f>PI()</f>
        <v>3.1415926535897931</v>
      </c>
      <c r="I2">
        <f>2*H2/G2</f>
        <v>2.0575107922573291E-2</v>
      </c>
    </row>
    <row r="4" spans="1:9" x14ac:dyDescent="0.4">
      <c r="A4" t="s">
        <v>58</v>
      </c>
      <c r="B4" t="s">
        <v>59</v>
      </c>
      <c r="C4" t="s">
        <v>60</v>
      </c>
      <c r="D4">
        <v>23</v>
      </c>
      <c r="E4">
        <v>13</v>
      </c>
      <c r="F4">
        <v>12</v>
      </c>
    </row>
    <row r="5" spans="1:9" x14ac:dyDescent="0.4">
      <c r="A5">
        <f>2*H2*B2*C2*SIN(0.5*H2)/G2</f>
        <v>0.91846652168064746</v>
      </c>
      <c r="B5">
        <f>I2*A2*C2*SIN(H2*E2/180)</f>
        <v>1.0435468059691515</v>
      </c>
      <c r="C5">
        <f>I2*A2*B2*SIN(H2*F2/180)</f>
        <v>1.0683646186908422</v>
      </c>
      <c r="D5">
        <v>90</v>
      </c>
      <c r="E5">
        <f>180-E2</f>
        <v>52.489999999999995</v>
      </c>
      <c r="F5">
        <v>90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K3" sqref="K3"/>
    </sheetView>
  </sheetViews>
  <sheetFormatPr defaultColWidth="9" defaultRowHeight="18.75" x14ac:dyDescent="0.4"/>
  <cols>
    <col min="11" max="11" width="12.625"/>
    <col min="14" max="14" width="12.625"/>
    <col min="15" max="15" width="13.75"/>
    <col min="21" max="21" width="9.375" customWidth="1"/>
  </cols>
  <sheetData>
    <row r="1" spans="1:21" x14ac:dyDescent="0.4">
      <c r="B1" t="s">
        <v>58</v>
      </c>
      <c r="C1" t="s">
        <v>59</v>
      </c>
      <c r="D1" t="s">
        <v>60</v>
      </c>
      <c r="E1" s="31"/>
      <c r="G1" t="s">
        <v>61</v>
      </c>
      <c r="H1" t="s">
        <v>62</v>
      </c>
      <c r="K1" t="s">
        <v>63</v>
      </c>
      <c r="L1" t="s">
        <v>64</v>
      </c>
      <c r="M1" t="s">
        <v>65</v>
      </c>
      <c r="P1" s="10" t="s">
        <v>66</v>
      </c>
      <c r="Q1" t="s">
        <v>67</v>
      </c>
      <c r="R1" t="s">
        <v>68</v>
      </c>
      <c r="U1" s="10" t="s">
        <v>66</v>
      </c>
    </row>
    <row r="2" spans="1:21" x14ac:dyDescent="0.4">
      <c r="A2" t="s">
        <v>69</v>
      </c>
      <c r="B2">
        <v>0</v>
      </c>
      <c r="C2">
        <v>0</v>
      </c>
      <c r="D2">
        <v>0</v>
      </c>
      <c r="G2" t="s">
        <v>69</v>
      </c>
      <c r="H2">
        <v>0</v>
      </c>
      <c r="I2">
        <v>0</v>
      </c>
      <c r="J2">
        <v>0</v>
      </c>
      <c r="K2">
        <v>0</v>
      </c>
      <c r="L2" t="s">
        <v>70</v>
      </c>
      <c r="M2">
        <v>-0.76819311307424298</v>
      </c>
      <c r="N2">
        <v>0.5</v>
      </c>
      <c r="O2">
        <v>0.37865662747964601</v>
      </c>
      <c r="P2">
        <v>0</v>
      </c>
      <c r="Q2" t="s">
        <v>71</v>
      </c>
      <c r="R2">
        <v>-0.5</v>
      </c>
      <c r="S2">
        <v>0</v>
      </c>
      <c r="T2">
        <v>0</v>
      </c>
      <c r="U2">
        <v>0</v>
      </c>
    </row>
    <row r="3" spans="1:21" x14ac:dyDescent="0.4">
      <c r="A3" t="s">
        <v>72</v>
      </c>
      <c r="B3">
        <v>0</v>
      </c>
      <c r="C3">
        <v>0.5</v>
      </c>
      <c r="D3">
        <v>0.5</v>
      </c>
      <c r="G3" t="s">
        <v>71</v>
      </c>
      <c r="H3">
        <v>-0.5</v>
      </c>
      <c r="I3">
        <v>0</v>
      </c>
      <c r="J3">
        <v>0</v>
      </c>
      <c r="K3">
        <f>SQRT(((H3-H2)*A20)^2+((I3-I2)*B20)^2+((J3-J2)*C20)^2-2*(H3-H2)*(J3-J2)*COS(PI()*(180-E20)/180))</f>
        <v>0.45923326084032373</v>
      </c>
      <c r="L3" t="s">
        <v>73</v>
      </c>
      <c r="M3">
        <v>-0.5</v>
      </c>
      <c r="N3">
        <v>0.5</v>
      </c>
      <c r="O3">
        <v>0</v>
      </c>
      <c r="P3">
        <f>SQRT(((M3-M2)*A20)^2+((N3-N2)*B20)^2+((O3-O2)*C20)^2-2*(M3-M2)*(O3-O2)*COS(PI()*(180-E20)/180))</f>
        <v>0.31727065458363674</v>
      </c>
      <c r="Q3" t="s">
        <v>73</v>
      </c>
      <c r="R3">
        <v>-0.5</v>
      </c>
      <c r="S3">
        <v>0.5</v>
      </c>
      <c r="T3">
        <v>0</v>
      </c>
      <c r="U3">
        <f>SQRT(((R3-R2)*A20)^2+((S3-S2)*B20)^2+((T3-T2)*C20)^2-2*(R3-R2)*(T3-T2)*COS(PI()*(180-E20)/180))</f>
        <v>0.52177340298457575</v>
      </c>
    </row>
    <row r="4" spans="1:21" x14ac:dyDescent="0.4">
      <c r="A4" t="s">
        <v>74</v>
      </c>
      <c r="B4">
        <v>-0.5</v>
      </c>
      <c r="C4">
        <v>0</v>
      </c>
      <c r="D4">
        <v>0.5</v>
      </c>
      <c r="G4" t="s">
        <v>75</v>
      </c>
      <c r="H4">
        <v>-0.76819311307424298</v>
      </c>
      <c r="I4">
        <v>0</v>
      </c>
      <c r="J4">
        <v>0.37865662747964601</v>
      </c>
      <c r="K4">
        <f>SQRT(((H4-H3)*A20)^2+((I4-I3)*B20)^2+((J4-J3)*C20)^2-2*(H4-H3)*(J4-J3)*COS(PI()*(180-E20)/180))</f>
        <v>0.31727065458363674</v>
      </c>
      <c r="L4" t="s">
        <v>76</v>
      </c>
      <c r="M4">
        <v>0</v>
      </c>
      <c r="N4">
        <v>0.5</v>
      </c>
      <c r="O4">
        <v>0</v>
      </c>
      <c r="P4">
        <f>SQRT(((M4-M3)*A20)^2+((N4-N3)*B20)^2+((O4-O3)*C20)^2-2*(M4-M3)*(O4-O3)*COS(PI()*(180-E20)/180))</f>
        <v>0.45923326084032373</v>
      </c>
    </row>
    <row r="5" spans="1:21" x14ac:dyDescent="0.4">
      <c r="A5" t="s">
        <v>73</v>
      </c>
      <c r="B5">
        <v>-0.5</v>
      </c>
      <c r="C5">
        <v>0.5</v>
      </c>
      <c r="D5">
        <v>0</v>
      </c>
      <c r="G5" t="s">
        <v>74</v>
      </c>
      <c r="H5">
        <v>-0.5</v>
      </c>
      <c r="I5">
        <v>0</v>
      </c>
      <c r="J5">
        <v>0.5</v>
      </c>
      <c r="K5">
        <f>SQRT(((H5-H4)*A20)^2+((I5-I4)*B20)^2+((J5-J4)*C20)^2-2*(H5-H4)*(J5-J4)*COS(PI()*(180-E20)/180))</f>
        <v>0.3422197671216769</v>
      </c>
    </row>
    <row r="6" spans="1:21" x14ac:dyDescent="0.4">
      <c r="A6" t="s">
        <v>77</v>
      </c>
      <c r="B6">
        <v>0.5</v>
      </c>
      <c r="C6">
        <v>0.5</v>
      </c>
      <c r="D6">
        <v>0</v>
      </c>
      <c r="G6" t="s">
        <v>78</v>
      </c>
      <c r="H6">
        <v>-0.5</v>
      </c>
      <c r="I6">
        <v>0.5</v>
      </c>
      <c r="J6">
        <v>0.5</v>
      </c>
      <c r="K6">
        <f>SQRT(((H6-H5)*A20)^2+((I6-I5)*B20)^2+((J6-J5)*C20)^2-2*(H6-H5)*(J6-J5)*COS(PI()*(180-E20)/180))</f>
        <v>0.52177340298457575</v>
      </c>
    </row>
    <row r="7" spans="1:21" x14ac:dyDescent="0.4">
      <c r="A7" t="s">
        <v>78</v>
      </c>
      <c r="B7">
        <v>-0.5</v>
      </c>
      <c r="C7">
        <v>0.5</v>
      </c>
      <c r="D7">
        <v>0.5</v>
      </c>
      <c r="G7" t="s">
        <v>79</v>
      </c>
      <c r="H7">
        <v>-0.23180688692575699</v>
      </c>
      <c r="I7">
        <v>0.5</v>
      </c>
      <c r="J7">
        <v>0.62134337252035399</v>
      </c>
      <c r="K7">
        <f>SQRT(((H7-H6)*A20)^2+((I7-I6)*B20)^2+((J7-J6)*C20)^2-2*(H7-H6)*(J7-J6)*COS(PI()*(180-E20)/180))</f>
        <v>0.3422197671216769</v>
      </c>
    </row>
    <row r="8" spans="1:21" x14ac:dyDescent="0.4">
      <c r="A8" t="s">
        <v>75</v>
      </c>
      <c r="B8">
        <v>-0.76819311307424298</v>
      </c>
      <c r="C8">
        <v>0</v>
      </c>
      <c r="D8">
        <v>0.37865662747964601</v>
      </c>
      <c r="G8" t="s">
        <v>72</v>
      </c>
      <c r="H8">
        <v>0</v>
      </c>
      <c r="I8">
        <v>0.5</v>
      </c>
      <c r="J8">
        <v>0.5</v>
      </c>
      <c r="K8">
        <f>SQRT(((H8-H7)*A20)^2+((I8-I7)*B20)^2+((J8-J7)*C20)^2-2*(H8-H7)*(J8-J7)*COS(PI()*(180-E20)/180))</f>
        <v>0.1669761758878025</v>
      </c>
    </row>
    <row r="9" spans="1:21" x14ac:dyDescent="0.4">
      <c r="A9" t="s">
        <v>80</v>
      </c>
      <c r="B9">
        <v>-0.23180688692575699</v>
      </c>
      <c r="C9">
        <v>0</v>
      </c>
      <c r="D9">
        <v>0.62134337252035399</v>
      </c>
      <c r="G9" t="s">
        <v>81</v>
      </c>
      <c r="H9">
        <v>0</v>
      </c>
      <c r="I9">
        <v>0</v>
      </c>
      <c r="J9">
        <v>0.5</v>
      </c>
      <c r="K9">
        <f>SQRT(((H9-H8)*A20)^2+((I9-I8)*B20)^2+((J9-J8)*C20)^2-2*(H9-H8)*(J9-J8)*COS(PI()*(180-E20)/180))</f>
        <v>0.52177340298457575</v>
      </c>
    </row>
    <row r="10" spans="1:21" x14ac:dyDescent="0.4">
      <c r="A10" t="s">
        <v>82</v>
      </c>
      <c r="B10">
        <v>0.23180688692575699</v>
      </c>
      <c r="C10">
        <v>0</v>
      </c>
      <c r="D10">
        <v>0.37865662747964601</v>
      </c>
      <c r="G10" t="s">
        <v>80</v>
      </c>
      <c r="H10">
        <v>-0.23180688692575699</v>
      </c>
      <c r="I10">
        <v>0</v>
      </c>
      <c r="J10">
        <v>0.62134337252035399</v>
      </c>
      <c r="K10">
        <f>SQRT(((H10-H9)*A20)^2+((I10-I9)*B20)^2+((J10-J9)*C20)^2-2*(H10-H9)*(J10-J9)*COS(PI()*(180-E20)/180))</f>
        <v>0.1669761758878025</v>
      </c>
    </row>
    <row r="11" spans="1:21" x14ac:dyDescent="0.4">
      <c r="A11" t="s">
        <v>70</v>
      </c>
      <c r="B11">
        <v>-0.76819311307424298</v>
      </c>
      <c r="C11">
        <v>0.5</v>
      </c>
      <c r="D11">
        <v>0.37865662747964601</v>
      </c>
    </row>
    <row r="12" spans="1:21" x14ac:dyDescent="0.4">
      <c r="A12" t="s">
        <v>79</v>
      </c>
      <c r="B12">
        <v>-0.23180688692575699</v>
      </c>
      <c r="C12">
        <v>0.5</v>
      </c>
      <c r="D12">
        <v>0.62134337252035399</v>
      </c>
    </row>
    <row r="13" spans="1:21" x14ac:dyDescent="0.4">
      <c r="A13" t="s">
        <v>83</v>
      </c>
      <c r="B13">
        <v>0.23180688692575699</v>
      </c>
      <c r="C13">
        <v>0.5</v>
      </c>
      <c r="D13">
        <v>0.37865662747964601</v>
      </c>
    </row>
    <row r="14" spans="1:21" x14ac:dyDescent="0.4">
      <c r="A14" t="s">
        <v>81</v>
      </c>
      <c r="B14">
        <v>0</v>
      </c>
      <c r="C14">
        <v>0</v>
      </c>
      <c r="D14">
        <v>0.5</v>
      </c>
      <c r="G14" t="s">
        <v>58</v>
      </c>
      <c r="H14" t="s">
        <v>59</v>
      </c>
      <c r="I14" t="s">
        <v>60</v>
      </c>
      <c r="J14">
        <v>23</v>
      </c>
      <c r="K14">
        <v>13</v>
      </c>
      <c r="L14">
        <v>12</v>
      </c>
    </row>
    <row r="15" spans="1:21" x14ac:dyDescent="0.4">
      <c r="A15" t="s">
        <v>71</v>
      </c>
      <c r="B15">
        <v>-0.5</v>
      </c>
      <c r="C15">
        <v>0</v>
      </c>
      <c r="D15">
        <v>0</v>
      </c>
      <c r="G15">
        <v>0.91846652168064702</v>
      </c>
      <c r="H15">
        <v>1.0435468059691499</v>
      </c>
      <c r="I15">
        <v>1.06836461869084</v>
      </c>
      <c r="J15">
        <v>90</v>
      </c>
      <c r="K15">
        <v>52.49</v>
      </c>
      <c r="L15">
        <v>90</v>
      </c>
    </row>
    <row r="16" spans="1:21" x14ac:dyDescent="0.4">
      <c r="A16" t="s">
        <v>84</v>
      </c>
      <c r="B16">
        <v>0.5</v>
      </c>
      <c r="C16">
        <v>0</v>
      </c>
      <c r="D16">
        <v>0</v>
      </c>
    </row>
    <row r="17" spans="1:15" x14ac:dyDescent="0.4">
      <c r="A17" t="s">
        <v>76</v>
      </c>
      <c r="B17">
        <v>0</v>
      </c>
      <c r="C17">
        <v>0.5</v>
      </c>
      <c r="D17">
        <v>0</v>
      </c>
    </row>
    <row r="19" spans="1:15" x14ac:dyDescent="0.4">
      <c r="A19" t="s">
        <v>58</v>
      </c>
      <c r="B19" t="s">
        <v>59</v>
      </c>
      <c r="C19" t="s">
        <v>60</v>
      </c>
      <c r="D19">
        <v>23</v>
      </c>
      <c r="E19">
        <v>13</v>
      </c>
      <c r="F19">
        <v>12</v>
      </c>
      <c r="H19" s="10" t="s">
        <v>85</v>
      </c>
      <c r="J19" s="10" t="s">
        <v>86</v>
      </c>
    </row>
    <row r="20" spans="1:15" x14ac:dyDescent="0.4">
      <c r="A20">
        <f>'lattice constant'!A5</f>
        <v>0.91846652168064746</v>
      </c>
      <c r="B20">
        <f>'lattice constant'!B5</f>
        <v>1.0435468059691515</v>
      </c>
      <c r="C20">
        <f>'lattice constant'!C5</f>
        <v>1.0683646186908422</v>
      </c>
      <c r="D20">
        <f>'lattice constant'!D5</f>
        <v>90</v>
      </c>
      <c r="E20">
        <f>'lattice constant'!E5</f>
        <v>52.489999999999995</v>
      </c>
      <c r="F20">
        <f>'lattice constant'!F5</f>
        <v>90</v>
      </c>
      <c r="H20">
        <f>E21*C20/A20</f>
        <v>0.70827523833227746</v>
      </c>
      <c r="J20">
        <f>E21*A20/C20</f>
        <v>0.52346750404882347</v>
      </c>
    </row>
    <row r="21" spans="1:15" x14ac:dyDescent="0.4">
      <c r="A21">
        <v>0.91846652168064702</v>
      </c>
      <c r="B21">
        <v>1.0435468059691499</v>
      </c>
      <c r="C21">
        <v>1.06836461869084</v>
      </c>
      <c r="E21">
        <f>COS(PI()*E20/180)</f>
        <v>0.60889988601524869</v>
      </c>
      <c r="H21">
        <v>0.70827523833227701</v>
      </c>
      <c r="J21">
        <v>0.52346750404882303</v>
      </c>
    </row>
    <row r="22" spans="1:15" x14ac:dyDescent="0.4">
      <c r="E22">
        <v>0.60889988601524903</v>
      </c>
    </row>
    <row r="23" spans="1:15" x14ac:dyDescent="0.4">
      <c r="H23" s="10" t="s">
        <v>87</v>
      </c>
      <c r="I23">
        <f>B8*A20</f>
        <v>-0.70555965654432828</v>
      </c>
      <c r="J23">
        <f>B16*A20</f>
        <v>0.45923326084032373</v>
      </c>
      <c r="L23">
        <f>-A20/2</f>
        <v>-0.45923326084032373</v>
      </c>
      <c r="M23">
        <v>-0.45923326084032401</v>
      </c>
    </row>
    <row r="24" spans="1:15" x14ac:dyDescent="0.4">
      <c r="H24" s="10" t="s">
        <v>88</v>
      </c>
      <c r="I24">
        <v>0</v>
      </c>
      <c r="J24">
        <f>C11*B20</f>
        <v>0.52177340298457575</v>
      </c>
    </row>
    <row r="25" spans="1:15" x14ac:dyDescent="0.4">
      <c r="H25" s="10" t="s">
        <v>89</v>
      </c>
      <c r="I25">
        <v>0</v>
      </c>
      <c r="J25">
        <f>D12*C20</f>
        <v>0.66382127525878987</v>
      </c>
      <c r="L25">
        <f>C20/2</f>
        <v>0.5341823093454211</v>
      </c>
      <c r="M25">
        <v>0.53418230934542099</v>
      </c>
    </row>
    <row r="27" spans="1:15" x14ac:dyDescent="0.4">
      <c r="L27">
        <f>C20*E21-A20</f>
        <v>-0.26793942713706898</v>
      </c>
      <c r="M27">
        <v>-0.26793942713706898</v>
      </c>
      <c r="N27">
        <f>(A20*A20+C20*C20-2*A20*C20*E21)/2</f>
        <v>0.39500449717482977</v>
      </c>
      <c r="O27">
        <v>0.39500449717482999</v>
      </c>
    </row>
    <row r="28" spans="1:15" x14ac:dyDescent="0.4">
      <c r="L28">
        <f>C20-A20*E21</f>
        <v>0.50911045833067403</v>
      </c>
      <c r="M28">
        <v>0.50911045833067403</v>
      </c>
    </row>
  </sheetData>
  <phoneticPr fontId="3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c=-1</vt:lpstr>
      <vt:lpstr>c=0</vt:lpstr>
      <vt:lpstr>c=1</vt:lpstr>
      <vt:lpstr>面心c=-1</vt:lpstr>
      <vt:lpstr>面心c=0</vt:lpstr>
      <vt:lpstr>面心c=1</vt:lpstr>
      <vt:lpstr>Γ</vt:lpstr>
      <vt:lpstr>lattice constant</vt:lpstr>
      <vt:lpstr>k-path</vt:lpstr>
      <vt:lpstr>SO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MProS220X_HJlab</cp:lastModifiedBy>
  <dcterms:created xsi:type="dcterms:W3CDTF">2015-06-05T18:19:00Z</dcterms:created>
  <dcterms:modified xsi:type="dcterms:W3CDTF">2023-02-04T12:33:31Z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F3688C309D354687883708ACF2A1B48C</vt:lpwstr>
  </property>
  <property fmtid="{D5CDD505-2E9C-101B-9397-08002B2CF9AE}" pid="3" name="KSOProductBuildVer">
    <vt:lpwstr>2052-11.1.0.12358</vt:lpwstr>
  </property>
</Properties>
</file>